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План учебного процесса" sheetId="1" r:id="rId1"/>
    <sheet name="Лист2" sheetId="2" r:id="rId2"/>
    <sheet name="Лист3" sheetId="3" r:id="rId3"/>
  </sheets>
  <definedNames>
    <definedName name="_xlnm.Print_Titles" localSheetId="0">'План учебного процесса'!$12:$12</definedName>
    <definedName name="_xlnm.Print_Area" localSheetId="0">'План учебного процесса'!$A$1:$O$79</definedName>
  </definedNames>
  <calcPr calcId="124519"/>
</workbook>
</file>

<file path=xl/calcChain.xml><?xml version="1.0" encoding="utf-8"?>
<calcChain xmlns="http://schemas.openxmlformats.org/spreadsheetml/2006/main">
  <c r="F16" i="1"/>
  <c r="D16" s="1"/>
  <c r="E30"/>
  <c r="K30"/>
  <c r="F33"/>
  <c r="D33" l="1"/>
  <c r="P78" l="1"/>
  <c r="P79"/>
  <c r="P77"/>
  <c r="F38"/>
  <c r="D38" s="1"/>
  <c r="F69" l="1"/>
  <c r="D69" s="1"/>
  <c r="F70"/>
  <c r="F71"/>
  <c r="F68"/>
  <c r="F66"/>
  <c r="F65"/>
  <c r="F64"/>
  <c r="D64" s="1"/>
  <c r="F63"/>
  <c r="F59"/>
  <c r="F60"/>
  <c r="D60" s="1"/>
  <c r="F61"/>
  <c r="D61" s="1"/>
  <c r="F58"/>
  <c r="F57" s="1"/>
  <c r="F54"/>
  <c r="F55"/>
  <c r="D55" s="1"/>
  <c r="F56"/>
  <c r="D56" s="1"/>
  <c r="F53"/>
  <c r="I76"/>
  <c r="J76"/>
  <c r="K76"/>
  <c r="L76"/>
  <c r="M76"/>
  <c r="N76"/>
  <c r="O76"/>
  <c r="H76"/>
  <c r="I75"/>
  <c r="J75"/>
  <c r="K75"/>
  <c r="L75"/>
  <c r="M75"/>
  <c r="N75"/>
  <c r="O75"/>
  <c r="H75"/>
  <c r="I67"/>
  <c r="J67"/>
  <c r="K67"/>
  <c r="L67"/>
  <c r="M67"/>
  <c r="N67"/>
  <c r="O67"/>
  <c r="H67"/>
  <c r="I62"/>
  <c r="J62"/>
  <c r="K62"/>
  <c r="L62"/>
  <c r="M62"/>
  <c r="N62"/>
  <c r="O62"/>
  <c r="H62"/>
  <c r="I57"/>
  <c r="J57"/>
  <c r="K57"/>
  <c r="L57"/>
  <c r="M57"/>
  <c r="N57"/>
  <c r="O57"/>
  <c r="H57"/>
  <c r="I52"/>
  <c r="J52"/>
  <c r="K52"/>
  <c r="L52"/>
  <c r="M52"/>
  <c r="N52"/>
  <c r="O52"/>
  <c r="H52"/>
  <c r="I47"/>
  <c r="I46" s="1"/>
  <c r="I45" s="1"/>
  <c r="J47"/>
  <c r="J46" s="1"/>
  <c r="J45" s="1"/>
  <c r="K47"/>
  <c r="L47"/>
  <c r="M47"/>
  <c r="N47"/>
  <c r="O47"/>
  <c r="H47"/>
  <c r="H46" s="1"/>
  <c r="K46"/>
  <c r="K45" s="1"/>
  <c r="O46"/>
  <c r="O45"/>
  <c r="I35"/>
  <c r="J35"/>
  <c r="K35"/>
  <c r="L35"/>
  <c r="M35"/>
  <c r="N35"/>
  <c r="O35"/>
  <c r="O74" s="1"/>
  <c r="H35"/>
  <c r="F49"/>
  <c r="D49" s="1"/>
  <c r="F50"/>
  <c r="D50" s="1"/>
  <c r="F51"/>
  <c r="D51" s="1"/>
  <c r="F48"/>
  <c r="D48" s="1"/>
  <c r="F37"/>
  <c r="D37" s="1"/>
  <c r="F39"/>
  <c r="D39" s="1"/>
  <c r="F40"/>
  <c r="D40" s="1"/>
  <c r="F41"/>
  <c r="D41" s="1"/>
  <c r="F42"/>
  <c r="D42" s="1"/>
  <c r="F43"/>
  <c r="D43" s="1"/>
  <c r="F44"/>
  <c r="D44" s="1"/>
  <c r="F36"/>
  <c r="D36" s="1"/>
  <c r="F32"/>
  <c r="F31"/>
  <c r="F28"/>
  <c r="F29"/>
  <c r="F27"/>
  <c r="F17"/>
  <c r="D17" s="1"/>
  <c r="F18"/>
  <c r="D18" s="1"/>
  <c r="F19"/>
  <c r="D19" s="1"/>
  <c r="F20"/>
  <c r="D20" s="1"/>
  <c r="F21"/>
  <c r="D21" s="1"/>
  <c r="F22"/>
  <c r="D22" s="1"/>
  <c r="F23"/>
  <c r="D23" s="1"/>
  <c r="F24"/>
  <c r="D24" s="1"/>
  <c r="F25"/>
  <c r="D25" s="1"/>
  <c r="F15"/>
  <c r="N46" l="1"/>
  <c r="N45" s="1"/>
  <c r="M46"/>
  <c r="M45" s="1"/>
  <c r="M34" s="1"/>
  <c r="L46"/>
  <c r="L45" s="1"/>
  <c r="L34" s="1"/>
  <c r="F30"/>
  <c r="O34"/>
  <c r="O72" s="1"/>
  <c r="F62"/>
  <c r="F67"/>
  <c r="F52"/>
  <c r="N34"/>
  <c r="J34"/>
  <c r="I34"/>
  <c r="K34"/>
  <c r="F47"/>
  <c r="F35"/>
  <c r="N30"/>
  <c r="O30"/>
  <c r="N26"/>
  <c r="O26"/>
  <c r="G57"/>
  <c r="G47"/>
  <c r="H45"/>
  <c r="G35"/>
  <c r="N14"/>
  <c r="N13" s="1"/>
  <c r="N74" s="1"/>
  <c r="O14"/>
  <c r="N72" l="1"/>
  <c r="H34"/>
  <c r="E67" l="1"/>
  <c r="D68"/>
  <c r="D70"/>
  <c r="D71"/>
  <c r="D63"/>
  <c r="D65"/>
  <c r="D66"/>
  <c r="D58"/>
  <c r="D59"/>
  <c r="E62"/>
  <c r="E57"/>
  <c r="G52"/>
  <c r="G46" s="1"/>
  <c r="G45" s="1"/>
  <c r="G34" s="1"/>
  <c r="E52"/>
  <c r="D52" s="1"/>
  <c r="E47"/>
  <c r="D53"/>
  <c r="D54"/>
  <c r="G14" l="1"/>
  <c r="E35" l="1"/>
  <c r="D31"/>
  <c r="G26"/>
  <c r="G13" s="1"/>
  <c r="H26"/>
  <c r="I26"/>
  <c r="J26"/>
  <c r="K26"/>
  <c r="L26"/>
  <c r="M26"/>
  <c r="E26"/>
  <c r="I30"/>
  <c r="J30"/>
  <c r="L30"/>
  <c r="M30"/>
  <c r="H30"/>
  <c r="E14"/>
  <c r="I14"/>
  <c r="J14"/>
  <c r="K14"/>
  <c r="L14"/>
  <c r="M14"/>
  <c r="H14"/>
  <c r="L13" l="1"/>
  <c r="L74" s="1"/>
  <c r="M13"/>
  <c r="M74" s="1"/>
  <c r="I13"/>
  <c r="I74" s="1"/>
  <c r="K13"/>
  <c r="K74" s="1"/>
  <c r="H13"/>
  <c r="H74" s="1"/>
  <c r="E13"/>
  <c r="J13"/>
  <c r="J74" s="1"/>
  <c r="D29"/>
  <c r="D28"/>
  <c r="D27"/>
  <c r="D15"/>
  <c r="D30" l="1"/>
  <c r="D32"/>
  <c r="F26"/>
  <c r="D26" s="1"/>
  <c r="F14"/>
  <c r="D14" s="1"/>
  <c r="F13" l="1"/>
  <c r="D13" l="1"/>
  <c r="I84" l="1"/>
  <c r="J84"/>
  <c r="K84"/>
  <c r="L84"/>
  <c r="H84"/>
  <c r="I83"/>
  <c r="J83"/>
  <c r="K83"/>
  <c r="L83"/>
  <c r="H83"/>
  <c r="I82"/>
  <c r="J82"/>
  <c r="K82"/>
  <c r="L82"/>
  <c r="H82"/>
  <c r="D47" l="1"/>
  <c r="D62"/>
  <c r="D67"/>
  <c r="D57"/>
  <c r="N83"/>
  <c r="G83"/>
  <c r="F83" s="1"/>
  <c r="G82"/>
  <c r="F82" s="1"/>
  <c r="N84"/>
  <c r="G84"/>
  <c r="N82"/>
  <c r="D35" l="1"/>
  <c r="E46"/>
  <c r="D46"/>
  <c r="D45" s="1"/>
  <c r="F46"/>
  <c r="F45" s="1"/>
  <c r="F34" s="1"/>
  <c r="F72" s="1"/>
  <c r="E45" l="1"/>
  <c r="E34" s="1"/>
  <c r="K72"/>
  <c r="L72"/>
  <c r="I72"/>
  <c r="M72"/>
  <c r="G72"/>
  <c r="J72"/>
  <c r="E72" l="1"/>
  <c r="D72" s="1"/>
  <c r="D34"/>
  <c r="H72" l="1"/>
  <c r="N81" s="1"/>
</calcChain>
</file>

<file path=xl/sharedStrings.xml><?xml version="1.0" encoding="utf-8"?>
<sst xmlns="http://schemas.openxmlformats.org/spreadsheetml/2006/main" count="215" uniqueCount="171">
  <si>
    <t xml:space="preserve"> 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</si>
  <si>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</si>
  <si>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</si>
  <si>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максимальная</t>
  </si>
  <si>
    <t xml:space="preserve">самостоятельная учебная работа </t>
  </si>
  <si>
    <t>Обязательная аудиторная</t>
  </si>
  <si>
    <t>I курс</t>
  </si>
  <si>
    <t>II курс</t>
  </si>
  <si>
    <t>III курс</t>
  </si>
  <si>
    <t>в т. ч. лаб. и практ. занятий</t>
  </si>
  <si>
    <t>нед.</t>
  </si>
  <si>
    <t>О.00</t>
  </si>
  <si>
    <t>Общеобразовательный цикл</t>
  </si>
  <si>
    <t>ОП.00</t>
  </si>
  <si>
    <t xml:space="preserve">Общепрофессиональный цикл </t>
  </si>
  <si>
    <t>П.00</t>
  </si>
  <si>
    <t>ПМ.00</t>
  </si>
  <si>
    <t>Профессиональные модули</t>
  </si>
  <si>
    <t>ПМ.01</t>
  </si>
  <si>
    <t>МДК.01.01</t>
  </si>
  <si>
    <t>УП.01</t>
  </si>
  <si>
    <t>ПП.01</t>
  </si>
  <si>
    <t>УП.02</t>
  </si>
  <si>
    <t>ПП.02</t>
  </si>
  <si>
    <t>Физическая культура</t>
  </si>
  <si>
    <t>Всего</t>
  </si>
  <si>
    <t>ГИА</t>
  </si>
  <si>
    <t>Государственная (итоговая) аттестация</t>
  </si>
  <si>
    <t>Государственная (итоговая) аттестация:</t>
  </si>
  <si>
    <t>Выпускная квалификационная работа</t>
  </si>
  <si>
    <t>дисциплин и МДК</t>
  </si>
  <si>
    <t>учебной практики</t>
  </si>
  <si>
    <t xml:space="preserve">производств. практики </t>
  </si>
  <si>
    <t>экзаменов</t>
  </si>
  <si>
    <t>дифф. зачетов</t>
  </si>
  <si>
    <t>зачетов</t>
  </si>
  <si>
    <t>всего занятий</t>
  </si>
  <si>
    <t>1 сем.</t>
  </si>
  <si>
    <t>2 сем.</t>
  </si>
  <si>
    <t>3 сем.</t>
  </si>
  <si>
    <t>4 сем.</t>
  </si>
  <si>
    <t>5 сем.</t>
  </si>
  <si>
    <t>6 сем.</t>
  </si>
  <si>
    <t>Иностранный язык</t>
  </si>
  <si>
    <t>История</t>
  </si>
  <si>
    <t>География</t>
  </si>
  <si>
    <t>ОБЖ</t>
  </si>
  <si>
    <t>Основы микробиологии, санитарии и гигиены в пищевом производстве</t>
  </si>
  <si>
    <t>Экономические и правовые основы производственной деятельности</t>
  </si>
  <si>
    <t>Безопасность жизнедеятельности</t>
  </si>
  <si>
    <t>ПМ.02</t>
  </si>
  <si>
    <t>МДК.02.01</t>
  </si>
  <si>
    <t>ПМ.03</t>
  </si>
  <si>
    <t>МДК.03.01</t>
  </si>
  <si>
    <t>УП.03</t>
  </si>
  <si>
    <t>ПП.03</t>
  </si>
  <si>
    <t>ПМ.04</t>
  </si>
  <si>
    <t>МДК.04.01</t>
  </si>
  <si>
    <t>УП.04</t>
  </si>
  <si>
    <t>ПП.04</t>
  </si>
  <si>
    <t>ПМ.05</t>
  </si>
  <si>
    <t>МДК.05.01</t>
  </si>
  <si>
    <t>УП.05</t>
  </si>
  <si>
    <t>ПП.05</t>
  </si>
  <si>
    <t>ДЗ</t>
  </si>
  <si>
    <t>2. План учебного процесса</t>
  </si>
  <si>
    <t>УП</t>
  </si>
  <si>
    <t>ПП</t>
  </si>
  <si>
    <t>все ПМ теория</t>
  </si>
  <si>
    <t>Основы калькуляции и учета</t>
  </si>
  <si>
    <t>Распределение обязательной аудиторной нагрузки по курсам и семестрам (час. в семестр)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</si>
  <si>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</si>
  <si>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</si>
  <si>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</si>
  <si>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</si>
  <si>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</si>
  <si>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</si>
  <si>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</si>
  <si>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Информатика</t>
  </si>
  <si>
    <t>ОУД.08</t>
  </si>
  <si>
    <t>Физика</t>
  </si>
  <si>
    <t>ОУД.09</t>
  </si>
  <si>
    <t>Химия</t>
  </si>
  <si>
    <t>ОУД.10</t>
  </si>
  <si>
    <t>Обществознание (вкл. экономику и право)</t>
  </si>
  <si>
    <t>ОУД.11</t>
  </si>
  <si>
    <t>Биология</t>
  </si>
  <si>
    <t>ОУД.12</t>
  </si>
  <si>
    <t>ОУД.13</t>
  </si>
  <si>
    <t>Экология</t>
  </si>
  <si>
    <t>ОП.01</t>
  </si>
  <si>
    <t>ОП.02</t>
  </si>
  <si>
    <t>ОП.03</t>
  </si>
  <si>
    <t>ОП.04</t>
  </si>
  <si>
    <t>ОП.05</t>
  </si>
  <si>
    <t>ОП.06</t>
  </si>
  <si>
    <t xml:space="preserve">Профессиональный учебный цикл </t>
  </si>
  <si>
    <t>2 нед.</t>
  </si>
  <si>
    <t>–, ДЗ</t>
  </si>
  <si>
    <t>ОУД.14</t>
  </si>
  <si>
    <t>ОДБ</t>
  </si>
  <si>
    <t>Базовые дисциплины</t>
  </si>
  <si>
    <t>ОДП</t>
  </si>
  <si>
    <t>Профильные дисциплины</t>
  </si>
  <si>
    <t>ПОО</t>
  </si>
  <si>
    <t>Предлагаемые ОО</t>
  </si>
  <si>
    <t>ОУД.15</t>
  </si>
  <si>
    <t>Основы предпринимательства</t>
  </si>
  <si>
    <t>Технология</t>
  </si>
  <si>
    <t>Профессиональная подготовка</t>
  </si>
  <si>
    <t>–,–,–,Э</t>
  </si>
  <si>
    <t>–</t>
  </si>
  <si>
    <t>–,З</t>
  </si>
  <si>
    <t>Основы товароведения продовольственных товаров</t>
  </si>
  <si>
    <t>Охрана труда</t>
  </si>
  <si>
    <t>ОП.07</t>
  </si>
  <si>
    <t>Иностранный язык в профессиональной деятельности</t>
  </si>
  <si>
    <t>ОП.08</t>
  </si>
  <si>
    <t>МДК.01.02</t>
  </si>
  <si>
    <t>МДК.03.02</t>
  </si>
  <si>
    <t>МДК.04.02</t>
  </si>
  <si>
    <t>МДК05.02</t>
  </si>
  <si>
    <t>IV курс</t>
  </si>
  <si>
    <t xml:space="preserve"> 7 сем.</t>
  </si>
  <si>
    <t>8 сем.</t>
  </si>
  <si>
    <t>Техническое оснащение и организация рабочего места</t>
  </si>
  <si>
    <t>ОП.09</t>
  </si>
  <si>
    <t xml:space="preserve">Физическая культура </t>
  </si>
  <si>
    <t>МДК.02.02</t>
  </si>
  <si>
    <t>–,–,–,ДЗ</t>
  </si>
  <si>
    <t>З,З,–,ДЗ</t>
  </si>
  <si>
    <t>–,–,–,–,–,–ДЗ</t>
  </si>
  <si>
    <t>–,–,–,–,–,–З</t>
  </si>
  <si>
    <t>–,–,–,–,–,ДЭ</t>
  </si>
  <si>
    <t>–,–,ДЗ</t>
  </si>
  <si>
    <t>–,–,–,–,–,ДЗ</t>
  </si>
  <si>
    <t>–,–,–,–,–,–,–ДЗ</t>
  </si>
  <si>
    <t>–,–,–,–,ДЗ</t>
  </si>
  <si>
    <t>–,–,–,–,–,–,–ДЭ</t>
  </si>
  <si>
    <t>–,–,–,–,,ДЗ</t>
  </si>
  <si>
    <t xml:space="preserve">Приготовление и подготовка к реализации полуфабрикатов для блюд, кулинарных изделий разнообразного ассортимента </t>
  </si>
  <si>
    <t>Организация приготовления, подготовки к реализации и хранения кулинарных полуфабрикатов</t>
  </si>
  <si>
    <t>Процессы приготовления, подготовки к реализации кулинарных полуфабрикатов</t>
  </si>
  <si>
    <t>Приготовление, оформление и подготовка к реализации горячих блюд, кулинарных изделий, закусок разнообразного ассортимента</t>
  </si>
  <si>
    <t>Организация приготовления, подготовки к реализации и презентация горячих блюд, кулинарных изделий, закусок</t>
  </si>
  <si>
    <t>Процессы приготовления, подготовки к реализации и презентации горячих блюд, кулинарных изделий, закусок</t>
  </si>
  <si>
    <t>Приготовление, оформление и подготовка к реализации холодных блюд, кулинарных изделий, закусок разнообразного ассортимента</t>
  </si>
  <si>
    <t>Организация приготовления, подготовки к реализации и презентации холодных блюд, кулинарных изделий. Закусок</t>
  </si>
  <si>
    <t>Процессы приготовления, подготовки к реализации и презентации холодных блюд, кулинарных изделий, закусок</t>
  </si>
  <si>
    <t>Организация приготовления, подготовки к реализации горячих и холодных сладких блюд, десертов, напитков</t>
  </si>
  <si>
    <t>Процессы приготовления, подготовки к реализации горячих и холодных сладких блюд, десертов, напитков</t>
  </si>
  <si>
    <t>Организация приготовления, подготовки к реализации хлебобулочных, мучных кондитерских изделий</t>
  </si>
  <si>
    <t>Процессы приготовления, подготовки к реализации хлебобулочных, мучных кондитерских изделий</t>
  </si>
  <si>
    <t>Приготовление, оформление и подготовка к реализации холодных и горячих сладких блюд, десертов, напитков разнообразного ассортимента</t>
  </si>
  <si>
    <t>Приготовление, оформление и подготовка к реализации хлебобулочных, мучных кондитерских изделий разнообразного ассортимента</t>
  </si>
  <si>
    <t>–/–/–</t>
  </si>
  <si>
    <t>4/32/8</t>
  </si>
  <si>
    <t>3/4/2</t>
  </si>
  <si>
    <t>-/1/1</t>
  </si>
  <si>
    <t>3/5/3</t>
  </si>
  <si>
    <t>1/7/–</t>
  </si>
  <si>
    <t>–/20/5</t>
  </si>
  <si>
    <t>1/27/5</t>
  </si>
  <si>
    <t>ОУД.16</t>
  </si>
  <si>
    <t>Астрономия</t>
  </si>
  <si>
    <t>ОУД.17</t>
  </si>
  <si>
    <t xml:space="preserve">Русский язык </t>
  </si>
  <si>
    <t>Литература</t>
  </si>
  <si>
    <t>Консультации для обучающихся предусматриваются из расчета 4 часа на одного обучающегося на каждый учебный год</t>
  </si>
  <si>
    <t>-</t>
  </si>
  <si>
    <t>Математика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</si>
</sst>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10" fillId="0" borderId="0" xfId="0" applyFont="1"/>
    <xf numFmtId="0" fontId="3" fillId="2" borderId="8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wrapText="1"/>
    </xf>
    <xf numFmtId="0" fontId="0" fillId="2" borderId="0" xfId="0" applyFill="1"/>
    <xf numFmtId="0" fontId="3" fillId="2" borderId="4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horizontal="center" wrapText="1"/>
    </xf>
    <xf numFmtId="0" fontId="9" fillId="2" borderId="1" xfId="0" applyFont="1" applyFill="1" applyBorder="1"/>
    <xf numFmtId="0" fontId="14" fillId="2" borderId="0" xfId="0" applyFont="1" applyFill="1"/>
    <xf numFmtId="0" fontId="7" fillId="2" borderId="12" xfId="0" applyFont="1" applyFill="1" applyBorder="1" applyAlignment="1"/>
    <xf numFmtId="0" fontId="7" fillId="2" borderId="0" xfId="0" applyFont="1" applyFill="1" applyBorder="1" applyAlignment="1"/>
    <xf numFmtId="0" fontId="2" fillId="2" borderId="0" xfId="0" applyFont="1" applyFill="1" applyBorder="1" applyAlignment="1"/>
    <xf numFmtId="0" fontId="0" fillId="2" borderId="12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14" fillId="2" borderId="10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14" fillId="2" borderId="0" xfId="0" applyFont="1" applyFill="1" applyAlignment="1">
      <alignment vertical="top"/>
    </xf>
    <xf numFmtId="0" fontId="2" fillId="3" borderId="4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3" borderId="8" xfId="0" applyFont="1" applyFill="1" applyBorder="1" applyAlignment="1">
      <alignment horizontal="center" wrapText="1"/>
    </xf>
    <xf numFmtId="0" fontId="0" fillId="3" borderId="0" xfId="0" applyFill="1"/>
    <xf numFmtId="0" fontId="1" fillId="3" borderId="0" xfId="0" applyFont="1" applyFill="1"/>
    <xf numFmtId="0" fontId="11" fillId="3" borderId="0" xfId="0" applyFont="1" applyFill="1"/>
    <xf numFmtId="0" fontId="2" fillId="4" borderId="4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0" fontId="2" fillId="4" borderId="8" xfId="0" applyFont="1" applyFill="1" applyBorder="1" applyAlignment="1">
      <alignment horizontal="center" wrapText="1"/>
    </xf>
    <xf numFmtId="0" fontId="11" fillId="4" borderId="0" xfId="0" applyFont="1" applyFill="1"/>
    <xf numFmtId="0" fontId="2" fillId="5" borderId="4" xfId="0" applyFont="1" applyFill="1" applyBorder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8" xfId="0" applyFont="1" applyFill="1" applyBorder="1" applyAlignment="1">
      <alignment horizontal="center" wrapText="1"/>
    </xf>
    <xf numFmtId="0" fontId="0" fillId="5" borderId="0" xfId="0" applyFill="1"/>
    <xf numFmtId="0" fontId="4" fillId="2" borderId="8" xfId="0" applyFont="1" applyFill="1" applyBorder="1" applyAlignment="1">
      <alignment wrapText="1"/>
    </xf>
    <xf numFmtId="0" fontId="8" fillId="2" borderId="8" xfId="0" applyFont="1" applyFill="1" applyBorder="1" applyAlignment="1">
      <alignment horizontal="center"/>
    </xf>
    <xf numFmtId="0" fontId="1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top" wrapText="1"/>
    </xf>
    <xf numFmtId="0" fontId="0" fillId="2" borderId="1" xfId="0" applyFill="1" applyBorder="1"/>
    <xf numFmtId="0" fontId="2" fillId="6" borderId="4" xfId="0" applyFont="1" applyFill="1" applyBorder="1" applyAlignment="1">
      <alignment wrapText="1"/>
    </xf>
    <xf numFmtId="0" fontId="2" fillId="6" borderId="8" xfId="0" applyFont="1" applyFill="1" applyBorder="1" applyAlignment="1">
      <alignment wrapText="1"/>
    </xf>
    <xf numFmtId="0" fontId="7" fillId="6" borderId="1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 wrapText="1"/>
    </xf>
    <xf numFmtId="0" fontId="0" fillId="6" borderId="0" xfId="0" applyFill="1"/>
    <xf numFmtId="0" fontId="9" fillId="0" borderId="4" xfId="0" applyFont="1" applyBorder="1" applyAlignment="1">
      <alignment horizontal="center" vertical="top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2" fillId="3" borderId="8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vertical="top"/>
    </xf>
    <xf numFmtId="0" fontId="9" fillId="2" borderId="5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horizontal="center" vertical="top" wrapText="1"/>
    </xf>
    <xf numFmtId="0" fontId="15" fillId="2" borderId="10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" xfId="0" applyFont="1" applyBorder="1" applyAlignment="1">
      <alignment horizontal="center" vertical="top"/>
    </xf>
    <xf numFmtId="0" fontId="16" fillId="0" borderId="5" xfId="0" applyFont="1" applyBorder="1" applyAlignment="1">
      <alignment horizontal="center" vertical="top"/>
    </xf>
    <xf numFmtId="0" fontId="3" fillId="2" borderId="7" xfId="0" applyFont="1" applyFill="1" applyBorder="1" applyAlignment="1">
      <alignment horizontal="center" wrapText="1"/>
    </xf>
    <xf numFmtId="0" fontId="0" fillId="0" borderId="0" xfId="0" applyFont="1"/>
    <xf numFmtId="0" fontId="3" fillId="0" borderId="8" xfId="0" applyFont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3" fillId="6" borderId="8" xfId="0" applyFont="1" applyFill="1" applyBorder="1" applyAlignment="1">
      <alignment horizontal="center" wrapText="1"/>
    </xf>
    <xf numFmtId="0" fontId="0" fillId="0" borderId="0" xfId="0" applyFont="1" applyAlignment="1">
      <alignment vertical="top"/>
    </xf>
    <xf numFmtId="0" fontId="7" fillId="4" borderId="1" xfId="0" applyFon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center"/>
    </xf>
    <xf numFmtId="49" fontId="2" fillId="5" borderId="8" xfId="0" applyNumberFormat="1" applyFont="1" applyFill="1" applyBorder="1" applyAlignment="1">
      <alignment horizontal="center" wrapText="1"/>
    </xf>
    <xf numFmtId="49" fontId="17" fillId="3" borderId="8" xfId="0" applyNumberFormat="1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49" fontId="17" fillId="2" borderId="8" xfId="0" applyNumberFormat="1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2" fillId="2" borderId="13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3" fillId="2" borderId="12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8" xfId="0" applyBorder="1" applyAlignment="1">
      <alignment wrapText="1"/>
    </xf>
    <xf numFmtId="0" fontId="2" fillId="2" borderId="14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showGridLines="0" tabSelected="1" view="pageBreakPreview" topLeftCell="A22" zoomScaleSheetLayoutView="100" workbookViewId="0">
      <selection activeCell="J24" sqref="J24"/>
    </sheetView>
  </sheetViews>
  <sheetFormatPr defaultRowHeight="15"/>
  <cols>
    <col min="1" max="1" width="14" customWidth="1"/>
    <col min="2" max="2" width="27.5703125" customWidth="1"/>
    <col min="3" max="3" width="14" customWidth="1"/>
    <col min="4" max="4" width="8.42578125" customWidth="1"/>
    <col min="5" max="5" width="7.85546875" customWidth="1"/>
    <col min="6" max="6" width="8.28515625" customWidth="1"/>
    <col min="7" max="7" width="9.7109375" style="95" customWidth="1"/>
    <col min="8" max="8" width="7.42578125" style="15" customWidth="1"/>
    <col min="9" max="9" width="6.7109375" style="15" customWidth="1"/>
    <col min="10" max="10" width="6.85546875" style="15" customWidth="1"/>
    <col min="11" max="11" width="5.85546875" style="15" customWidth="1"/>
    <col min="12" max="12" width="6.7109375" style="25" customWidth="1"/>
    <col min="13" max="13" width="7.42578125" style="25" customWidth="1"/>
    <col min="14" max="14" width="6.140625" style="75" customWidth="1"/>
    <col min="15" max="15" width="6.42578125" style="75" customWidth="1"/>
  </cols>
  <sheetData>
    <row r="1" spans="1:15" ht="18.75">
      <c r="A1" s="8" t="s">
        <v>65</v>
      </c>
    </row>
    <row r="2" spans="1:15" ht="4.5" customHeight="1" thickBot="1"/>
    <row r="3" spans="1:15" ht="30" customHeight="1">
      <c r="A3" s="136" t="s">
        <v>0</v>
      </c>
      <c r="B3" s="1"/>
      <c r="C3" s="139"/>
      <c r="D3" s="142" t="s">
        <v>2</v>
      </c>
      <c r="E3" s="143"/>
      <c r="F3" s="143"/>
      <c r="G3" s="144"/>
      <c r="H3" s="151" t="s">
        <v>70</v>
      </c>
      <c r="I3" s="152"/>
      <c r="J3" s="152"/>
      <c r="K3" s="152"/>
      <c r="L3" s="152"/>
      <c r="M3" s="152"/>
      <c r="N3" s="76"/>
      <c r="O3" s="82"/>
    </row>
    <row r="4" spans="1:15" ht="15" customHeight="1">
      <c r="A4" s="137"/>
      <c r="B4" s="2"/>
      <c r="C4" s="140"/>
      <c r="D4" s="145"/>
      <c r="E4" s="146"/>
      <c r="F4" s="146"/>
      <c r="G4" s="147"/>
      <c r="H4" s="26"/>
      <c r="I4" s="27"/>
      <c r="J4" s="27"/>
      <c r="K4" s="27"/>
      <c r="L4" s="28"/>
      <c r="M4" s="28"/>
      <c r="N4" s="77"/>
      <c r="O4" s="68"/>
    </row>
    <row r="5" spans="1:15">
      <c r="A5" s="137"/>
      <c r="B5" s="2"/>
      <c r="C5" s="140"/>
      <c r="D5" s="145"/>
      <c r="E5" s="146"/>
      <c r="F5" s="146"/>
      <c r="G5" s="147"/>
      <c r="H5" s="29"/>
      <c r="I5" s="30"/>
      <c r="J5" s="30"/>
      <c r="K5" s="30"/>
      <c r="L5" s="31"/>
      <c r="M5" s="56"/>
      <c r="N5" s="77"/>
      <c r="O5" s="68"/>
    </row>
    <row r="6" spans="1:15" ht="15.75" thickBot="1">
      <c r="A6" s="137"/>
      <c r="B6" s="2"/>
      <c r="C6" s="140"/>
      <c r="D6" s="148"/>
      <c r="E6" s="149"/>
      <c r="F6" s="149"/>
      <c r="G6" s="150"/>
      <c r="H6" s="32"/>
      <c r="I6" s="33"/>
      <c r="J6" s="33"/>
      <c r="K6" s="33"/>
      <c r="L6" s="34"/>
      <c r="M6" s="34"/>
      <c r="N6" s="78"/>
      <c r="O6" s="83"/>
    </row>
    <row r="7" spans="1:15" ht="29.25" customHeight="1" thickBot="1">
      <c r="A7" s="137"/>
      <c r="B7" s="2"/>
      <c r="C7" s="140"/>
      <c r="D7" s="136" t="s">
        <v>3</v>
      </c>
      <c r="E7" s="136" t="s">
        <v>4</v>
      </c>
      <c r="F7" s="153" t="s">
        <v>5</v>
      </c>
      <c r="G7" s="154"/>
      <c r="H7" s="155" t="s">
        <v>6</v>
      </c>
      <c r="I7" s="156"/>
      <c r="J7" s="155" t="s">
        <v>7</v>
      </c>
      <c r="K7" s="156"/>
      <c r="L7" s="155" t="s">
        <v>8</v>
      </c>
      <c r="M7" s="157"/>
      <c r="N7" s="111" t="s">
        <v>122</v>
      </c>
      <c r="O7" s="112"/>
    </row>
    <row r="8" spans="1:15" ht="38.25">
      <c r="A8" s="137"/>
      <c r="B8" s="2" t="s">
        <v>1</v>
      </c>
      <c r="C8" s="140"/>
      <c r="D8" s="137"/>
      <c r="E8" s="137"/>
      <c r="F8" s="139" t="s">
        <v>36</v>
      </c>
      <c r="G8" s="158" t="s">
        <v>9</v>
      </c>
      <c r="H8" s="35" t="s">
        <v>37</v>
      </c>
      <c r="I8" s="35" t="s">
        <v>38</v>
      </c>
      <c r="J8" s="35" t="s">
        <v>39</v>
      </c>
      <c r="K8" s="35" t="s">
        <v>40</v>
      </c>
      <c r="L8" s="35" t="s">
        <v>41</v>
      </c>
      <c r="M8" s="57" t="s">
        <v>42</v>
      </c>
      <c r="N8" s="79" t="s">
        <v>123</v>
      </c>
      <c r="O8" s="84" t="s">
        <v>124</v>
      </c>
    </row>
    <row r="9" spans="1:15">
      <c r="A9" s="137"/>
      <c r="B9" s="3"/>
      <c r="C9" s="140"/>
      <c r="D9" s="137"/>
      <c r="E9" s="137"/>
      <c r="F9" s="140"/>
      <c r="G9" s="159"/>
      <c r="H9" s="35"/>
      <c r="I9" s="35"/>
      <c r="J9" s="35"/>
      <c r="K9" s="35"/>
      <c r="L9" s="35"/>
      <c r="M9" s="57"/>
      <c r="N9" s="80"/>
      <c r="O9" s="68"/>
    </row>
    <row r="10" spans="1:15">
      <c r="A10" s="137"/>
      <c r="B10" s="3"/>
      <c r="C10" s="140"/>
      <c r="D10" s="137"/>
      <c r="E10" s="137"/>
      <c r="F10" s="140"/>
      <c r="G10" s="159"/>
      <c r="H10" s="35">
        <v>17</v>
      </c>
      <c r="I10" s="35">
        <v>24</v>
      </c>
      <c r="J10" s="35">
        <v>17</v>
      </c>
      <c r="K10" s="35">
        <v>22</v>
      </c>
      <c r="L10" s="35">
        <v>17</v>
      </c>
      <c r="M10" s="57">
        <v>22</v>
      </c>
      <c r="N10" s="60">
        <v>17</v>
      </c>
      <c r="O10" s="68">
        <v>21</v>
      </c>
    </row>
    <row r="11" spans="1:15" ht="29.25" customHeight="1" thickBot="1">
      <c r="A11" s="138"/>
      <c r="B11" s="4"/>
      <c r="C11" s="141"/>
      <c r="D11" s="138"/>
      <c r="E11" s="138"/>
      <c r="F11" s="141"/>
      <c r="G11" s="160"/>
      <c r="H11" s="36" t="s">
        <v>10</v>
      </c>
      <c r="I11" s="36" t="s">
        <v>10</v>
      </c>
      <c r="J11" s="36" t="s">
        <v>10</v>
      </c>
      <c r="K11" s="36" t="s">
        <v>10</v>
      </c>
      <c r="L11" s="36" t="s">
        <v>10</v>
      </c>
      <c r="M11" s="58" t="s">
        <v>10</v>
      </c>
      <c r="N11" s="67" t="s">
        <v>10</v>
      </c>
      <c r="O11" s="69" t="s">
        <v>10</v>
      </c>
    </row>
    <row r="12" spans="1:15" ht="16.5" customHeight="1" thickBot="1">
      <c r="A12" s="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96"/>
      <c r="H12" s="14">
        <v>8</v>
      </c>
      <c r="I12" s="14">
        <v>9</v>
      </c>
      <c r="J12" s="14">
        <v>10</v>
      </c>
      <c r="K12" s="14">
        <v>11</v>
      </c>
      <c r="L12" s="14">
        <v>12</v>
      </c>
      <c r="M12" s="10">
        <v>13</v>
      </c>
      <c r="N12" s="70">
        <v>14</v>
      </c>
      <c r="O12" s="73">
        <v>15</v>
      </c>
    </row>
    <row r="13" spans="1:15" s="43" customFormat="1" ht="16.5" thickBot="1">
      <c r="A13" s="40" t="s">
        <v>11</v>
      </c>
      <c r="B13" s="41" t="s">
        <v>12</v>
      </c>
      <c r="C13" s="105" t="s">
        <v>159</v>
      </c>
      <c r="D13" s="42">
        <f>E13+F13</f>
        <v>3107</v>
      </c>
      <c r="E13" s="42">
        <f>E14+E26+E30</f>
        <v>1055</v>
      </c>
      <c r="F13" s="42">
        <f>F14+F26+F30</f>
        <v>2052</v>
      </c>
      <c r="G13" s="97">
        <f>G14+G26+G30</f>
        <v>823</v>
      </c>
      <c r="H13" s="42">
        <f>H14+H26+H30</f>
        <v>448</v>
      </c>
      <c r="I13" s="42">
        <f t="shared" ref="I13:N13" si="0">I14+I26+I30</f>
        <v>652</v>
      </c>
      <c r="J13" s="42">
        <f t="shared" si="0"/>
        <v>382</v>
      </c>
      <c r="K13" s="42">
        <f t="shared" si="0"/>
        <v>570</v>
      </c>
      <c r="L13" s="42">
        <f t="shared" si="0"/>
        <v>0</v>
      </c>
      <c r="M13" s="42">
        <f t="shared" si="0"/>
        <v>0</v>
      </c>
      <c r="N13" s="42">
        <f t="shared" si="0"/>
        <v>0</v>
      </c>
      <c r="O13" s="71"/>
    </row>
    <row r="14" spans="1:15" s="53" customFormat="1" ht="15.75" thickBot="1">
      <c r="A14" s="50" t="s">
        <v>100</v>
      </c>
      <c r="B14" s="51" t="s">
        <v>101</v>
      </c>
      <c r="C14" s="104" t="s">
        <v>157</v>
      </c>
      <c r="D14" s="52">
        <f t="shared" ref="D14:D33" si="1">E14+F14</f>
        <v>2301</v>
      </c>
      <c r="E14" s="52">
        <f>SUM(E15:E25)</f>
        <v>789</v>
      </c>
      <c r="F14" s="52">
        <f>SUM(F15:F25)</f>
        <v>1512</v>
      </c>
      <c r="G14" s="98">
        <f>SUM(G15:G25)</f>
        <v>731</v>
      </c>
      <c r="H14" s="52">
        <f>SUM(H15:H25)</f>
        <v>384</v>
      </c>
      <c r="I14" s="52">
        <f t="shared" ref="I14:O14" si="2">SUM(I15:I25)</f>
        <v>578</v>
      </c>
      <c r="J14" s="52">
        <f t="shared" si="2"/>
        <v>292</v>
      </c>
      <c r="K14" s="52">
        <f>SUM(K15:K25)</f>
        <v>258</v>
      </c>
      <c r="L14" s="52">
        <f t="shared" si="2"/>
        <v>0</v>
      </c>
      <c r="M14" s="72">
        <f t="shared" si="2"/>
        <v>0</v>
      </c>
      <c r="N14" s="72">
        <f t="shared" si="2"/>
        <v>0</v>
      </c>
      <c r="O14" s="59">
        <f t="shared" si="2"/>
        <v>0</v>
      </c>
    </row>
    <row r="15" spans="1:15" s="15" customFormat="1" ht="16.5" customHeight="1" thickBot="1">
      <c r="A15" s="16" t="s">
        <v>71</v>
      </c>
      <c r="B15" s="17" t="s">
        <v>166</v>
      </c>
      <c r="C15" s="18" t="s">
        <v>110</v>
      </c>
      <c r="D15" s="14">
        <f t="shared" si="1"/>
        <v>171</v>
      </c>
      <c r="E15" s="9">
        <v>57</v>
      </c>
      <c r="F15" s="9">
        <f>SUM(H15:O15)</f>
        <v>114</v>
      </c>
      <c r="G15" s="9">
        <v>40</v>
      </c>
      <c r="H15" s="9">
        <v>17</v>
      </c>
      <c r="I15" s="9">
        <v>51</v>
      </c>
      <c r="J15" s="9">
        <v>24</v>
      </c>
      <c r="K15" s="9">
        <v>22</v>
      </c>
      <c r="L15" s="9"/>
      <c r="M15" s="19"/>
      <c r="N15" s="21"/>
      <c r="O15" s="85"/>
    </row>
    <row r="16" spans="1:15" s="15" customFormat="1" ht="16.5" customHeight="1" thickBot="1">
      <c r="A16" s="16" t="s">
        <v>72</v>
      </c>
      <c r="B16" s="17" t="s">
        <v>167</v>
      </c>
      <c r="C16" s="18" t="s">
        <v>129</v>
      </c>
      <c r="D16" s="14">
        <f t="shared" si="1"/>
        <v>256</v>
      </c>
      <c r="E16" s="9">
        <v>85</v>
      </c>
      <c r="F16" s="9">
        <f t="shared" ref="F16:F33" si="3">SUM(H16:O16)</f>
        <v>171</v>
      </c>
      <c r="G16" s="9">
        <v>80</v>
      </c>
      <c r="H16" s="9">
        <v>34</v>
      </c>
      <c r="I16" s="9">
        <v>87</v>
      </c>
      <c r="J16" s="9">
        <v>26</v>
      </c>
      <c r="K16" s="9">
        <v>24</v>
      </c>
      <c r="L16" s="9"/>
      <c r="M16" s="19"/>
      <c r="N16" s="21"/>
      <c r="O16" s="85"/>
    </row>
    <row r="17" spans="1:15" s="15" customFormat="1" ht="21" customHeight="1" thickBot="1">
      <c r="A17" s="16" t="s">
        <v>73</v>
      </c>
      <c r="B17" s="17" t="s">
        <v>43</v>
      </c>
      <c r="C17" s="18" t="s">
        <v>111</v>
      </c>
      <c r="D17" s="14">
        <f t="shared" si="1"/>
        <v>256</v>
      </c>
      <c r="E17" s="9">
        <v>85</v>
      </c>
      <c r="F17" s="9">
        <f t="shared" si="3"/>
        <v>171</v>
      </c>
      <c r="G17" s="9">
        <v>171</v>
      </c>
      <c r="H17" s="9">
        <v>34</v>
      </c>
      <c r="I17" s="9">
        <v>78</v>
      </c>
      <c r="J17" s="9">
        <v>27</v>
      </c>
      <c r="K17" s="9">
        <v>32</v>
      </c>
      <c r="L17" s="9"/>
      <c r="M17" s="19"/>
      <c r="N17" s="21"/>
      <c r="O17" s="85"/>
    </row>
    <row r="18" spans="1:15" s="15" customFormat="1" ht="44.25" customHeight="1" thickBot="1">
      <c r="A18" s="16" t="s">
        <v>74</v>
      </c>
      <c r="B18" s="17" t="s">
        <v>170</v>
      </c>
      <c r="C18" s="18" t="s">
        <v>110</v>
      </c>
      <c r="D18" s="14">
        <f t="shared" si="1"/>
        <v>427</v>
      </c>
      <c r="E18" s="9">
        <v>142</v>
      </c>
      <c r="F18" s="9">
        <f t="shared" si="3"/>
        <v>285</v>
      </c>
      <c r="G18" s="9">
        <v>82</v>
      </c>
      <c r="H18" s="9">
        <v>95</v>
      </c>
      <c r="I18" s="9">
        <v>83</v>
      </c>
      <c r="J18" s="9">
        <v>52</v>
      </c>
      <c r="K18" s="9">
        <v>55</v>
      </c>
      <c r="L18" s="9"/>
      <c r="M18" s="19"/>
      <c r="N18" s="21"/>
      <c r="O18" s="85"/>
    </row>
    <row r="19" spans="1:15" s="15" customFormat="1" ht="21" customHeight="1" thickBot="1">
      <c r="A19" s="16" t="s">
        <v>75</v>
      </c>
      <c r="B19" s="17" t="s">
        <v>44</v>
      </c>
      <c r="C19" s="18" t="s">
        <v>129</v>
      </c>
      <c r="D19" s="14">
        <f t="shared" si="1"/>
        <v>256</v>
      </c>
      <c r="E19" s="9">
        <v>85</v>
      </c>
      <c r="F19" s="9">
        <f t="shared" si="3"/>
        <v>171</v>
      </c>
      <c r="G19" s="9">
        <v>65</v>
      </c>
      <c r="H19" s="9">
        <v>34</v>
      </c>
      <c r="I19" s="9">
        <v>38</v>
      </c>
      <c r="J19" s="9">
        <v>62</v>
      </c>
      <c r="K19" s="9">
        <v>37</v>
      </c>
      <c r="L19" s="9"/>
      <c r="M19" s="19"/>
      <c r="N19" s="21"/>
      <c r="O19" s="85"/>
    </row>
    <row r="20" spans="1:15" s="15" customFormat="1" ht="21" customHeight="1" thickBot="1">
      <c r="A20" s="16" t="s">
        <v>76</v>
      </c>
      <c r="B20" s="17" t="s">
        <v>24</v>
      </c>
      <c r="C20" s="18" t="s">
        <v>130</v>
      </c>
      <c r="D20" s="14">
        <f t="shared" si="1"/>
        <v>256</v>
      </c>
      <c r="E20" s="9">
        <v>85</v>
      </c>
      <c r="F20" s="9">
        <f t="shared" si="3"/>
        <v>171</v>
      </c>
      <c r="G20" s="9">
        <v>171</v>
      </c>
      <c r="H20" s="9">
        <v>51</v>
      </c>
      <c r="I20" s="9">
        <v>66</v>
      </c>
      <c r="J20" s="9">
        <v>39</v>
      </c>
      <c r="K20" s="9">
        <v>15</v>
      </c>
      <c r="L20" s="9"/>
      <c r="M20" s="19"/>
      <c r="N20" s="21"/>
      <c r="O20" s="85"/>
    </row>
    <row r="21" spans="1:15" s="15" customFormat="1" ht="21" customHeight="1" thickBot="1">
      <c r="A21" s="16" t="s">
        <v>77</v>
      </c>
      <c r="B21" s="17" t="s">
        <v>46</v>
      </c>
      <c r="C21" s="18" t="s">
        <v>112</v>
      </c>
      <c r="D21" s="14">
        <f t="shared" si="1"/>
        <v>108</v>
      </c>
      <c r="E21" s="9">
        <v>36</v>
      </c>
      <c r="F21" s="9">
        <f t="shared" si="3"/>
        <v>72</v>
      </c>
      <c r="G21" s="9">
        <v>36</v>
      </c>
      <c r="H21" s="9">
        <v>34</v>
      </c>
      <c r="I21" s="9">
        <v>38</v>
      </c>
      <c r="J21" s="9"/>
      <c r="K21" s="9"/>
      <c r="L21" s="9"/>
      <c r="M21" s="19"/>
      <c r="N21" s="21"/>
      <c r="O21" s="85"/>
    </row>
    <row r="22" spans="1:15" s="15" customFormat="1" ht="21" customHeight="1" thickBot="1">
      <c r="A22" s="16" t="s">
        <v>79</v>
      </c>
      <c r="B22" s="17" t="s">
        <v>80</v>
      </c>
      <c r="C22" s="18" t="s">
        <v>98</v>
      </c>
      <c r="D22" s="14">
        <f t="shared" si="1"/>
        <v>171</v>
      </c>
      <c r="E22" s="9">
        <v>57</v>
      </c>
      <c r="F22" s="9">
        <f t="shared" si="3"/>
        <v>114</v>
      </c>
      <c r="G22" s="9">
        <v>40</v>
      </c>
      <c r="H22" s="9">
        <v>51</v>
      </c>
      <c r="I22" s="9">
        <v>63</v>
      </c>
      <c r="J22" s="9"/>
      <c r="K22" s="9"/>
      <c r="L22" s="9"/>
      <c r="M22" s="19"/>
      <c r="N22" s="21"/>
      <c r="O22" s="85"/>
    </row>
    <row r="23" spans="1:15" s="15" customFormat="1" ht="27" thickBot="1">
      <c r="A23" s="16" t="s">
        <v>81</v>
      </c>
      <c r="B23" s="17" t="s">
        <v>84</v>
      </c>
      <c r="C23" s="18" t="s">
        <v>129</v>
      </c>
      <c r="D23" s="14">
        <f t="shared" si="1"/>
        <v>256</v>
      </c>
      <c r="E23" s="9">
        <v>85</v>
      </c>
      <c r="F23" s="9">
        <f t="shared" si="3"/>
        <v>171</v>
      </c>
      <c r="G23" s="9">
        <v>43</v>
      </c>
      <c r="H23" s="9">
        <v>34</v>
      </c>
      <c r="I23" s="9">
        <v>74</v>
      </c>
      <c r="J23" s="9">
        <v>26</v>
      </c>
      <c r="K23" s="9">
        <v>37</v>
      </c>
      <c r="L23" s="9"/>
      <c r="M23" s="19"/>
      <c r="N23" s="21"/>
      <c r="O23" s="85"/>
    </row>
    <row r="24" spans="1:15" s="15" customFormat="1" ht="15.75" thickBot="1">
      <c r="A24" s="16" t="s">
        <v>83</v>
      </c>
      <c r="B24" s="17" t="s">
        <v>45</v>
      </c>
      <c r="C24" s="18" t="s">
        <v>111</v>
      </c>
      <c r="D24" s="14">
        <f t="shared" si="1"/>
        <v>72</v>
      </c>
      <c r="E24" s="9">
        <v>36</v>
      </c>
      <c r="F24" s="9">
        <f t="shared" si="3"/>
        <v>36</v>
      </c>
      <c r="G24" s="9">
        <v>1</v>
      </c>
      <c r="H24" s="9"/>
      <c r="I24" s="9"/>
      <c r="J24" s="9">
        <v>36</v>
      </c>
      <c r="K24" s="9"/>
      <c r="L24" s="9"/>
      <c r="M24" s="19"/>
      <c r="N24" s="21"/>
      <c r="O24" s="85"/>
    </row>
    <row r="25" spans="1:15" s="15" customFormat="1" ht="15.75" thickBot="1">
      <c r="A25" s="16" t="s">
        <v>85</v>
      </c>
      <c r="B25" s="17" t="s">
        <v>89</v>
      </c>
      <c r="C25" s="18" t="s">
        <v>111</v>
      </c>
      <c r="D25" s="14">
        <f t="shared" si="1"/>
        <v>72</v>
      </c>
      <c r="E25" s="9">
        <v>36</v>
      </c>
      <c r="F25" s="9">
        <f t="shared" si="3"/>
        <v>36</v>
      </c>
      <c r="G25" s="9">
        <v>2</v>
      </c>
      <c r="H25" s="9"/>
      <c r="I25" s="9"/>
      <c r="J25" s="61"/>
      <c r="K25" s="9">
        <v>36</v>
      </c>
      <c r="L25" s="9"/>
      <c r="M25" s="19"/>
      <c r="N25" s="21"/>
      <c r="O25" s="85"/>
    </row>
    <row r="26" spans="1:15" s="53" customFormat="1" ht="15.75" thickBot="1">
      <c r="A26" s="50" t="s">
        <v>102</v>
      </c>
      <c r="B26" s="51" t="s">
        <v>103</v>
      </c>
      <c r="C26" s="103" t="s">
        <v>158</v>
      </c>
      <c r="D26" s="52">
        <f t="shared" si="1"/>
        <v>540</v>
      </c>
      <c r="E26" s="52">
        <f>SUM(E27:E29)</f>
        <v>180</v>
      </c>
      <c r="F26" s="52">
        <f>SUM(F27:F29)</f>
        <v>360</v>
      </c>
      <c r="G26" s="98">
        <f t="shared" ref="G26:O26" si="4">SUM(G27:G29)</f>
        <v>92</v>
      </c>
      <c r="H26" s="52">
        <f t="shared" si="4"/>
        <v>64</v>
      </c>
      <c r="I26" s="52">
        <f t="shared" si="4"/>
        <v>74</v>
      </c>
      <c r="J26" s="52">
        <f t="shared" si="4"/>
        <v>90</v>
      </c>
      <c r="K26" s="52">
        <f t="shared" si="4"/>
        <v>132</v>
      </c>
      <c r="L26" s="52">
        <f t="shared" si="4"/>
        <v>0</v>
      </c>
      <c r="M26" s="59">
        <f t="shared" si="4"/>
        <v>0</v>
      </c>
      <c r="N26" s="59">
        <f t="shared" si="4"/>
        <v>0</v>
      </c>
      <c r="O26" s="59">
        <f t="shared" si="4"/>
        <v>0</v>
      </c>
    </row>
    <row r="27" spans="1:15" s="15" customFormat="1" ht="18.75" customHeight="1" thickBot="1">
      <c r="A27" s="16" t="s">
        <v>87</v>
      </c>
      <c r="B27" s="17" t="s">
        <v>78</v>
      </c>
      <c r="C27" s="18" t="s">
        <v>111</v>
      </c>
      <c r="D27" s="14">
        <f t="shared" si="1"/>
        <v>162</v>
      </c>
      <c r="E27" s="9">
        <v>54</v>
      </c>
      <c r="F27" s="9">
        <f t="shared" si="3"/>
        <v>108</v>
      </c>
      <c r="G27" s="9">
        <v>60</v>
      </c>
      <c r="H27" s="9"/>
      <c r="I27" s="9"/>
      <c r="J27" s="9">
        <v>58</v>
      </c>
      <c r="K27" s="9">
        <v>50</v>
      </c>
      <c r="L27" s="9"/>
      <c r="M27" s="19"/>
      <c r="N27" s="21"/>
      <c r="O27" s="85"/>
    </row>
    <row r="28" spans="1:15" s="15" customFormat="1" ht="18.75" customHeight="1" thickBot="1">
      <c r="A28" s="16" t="s">
        <v>88</v>
      </c>
      <c r="B28" s="17" t="s">
        <v>82</v>
      </c>
      <c r="C28" s="18" t="s">
        <v>110</v>
      </c>
      <c r="D28" s="14">
        <f t="shared" si="1"/>
        <v>270</v>
      </c>
      <c r="E28" s="9">
        <v>90</v>
      </c>
      <c r="F28" s="9">
        <f t="shared" si="3"/>
        <v>180</v>
      </c>
      <c r="G28" s="9">
        <v>20</v>
      </c>
      <c r="H28" s="9">
        <v>30</v>
      </c>
      <c r="I28" s="9">
        <v>36</v>
      </c>
      <c r="J28" s="9">
        <v>32</v>
      </c>
      <c r="K28" s="9">
        <v>82</v>
      </c>
      <c r="L28" s="9"/>
      <c r="M28" s="19"/>
      <c r="N28" s="21"/>
      <c r="O28" s="85"/>
    </row>
    <row r="29" spans="1:15" s="15" customFormat="1" ht="18.75" customHeight="1" thickBot="1">
      <c r="A29" s="16" t="s">
        <v>99</v>
      </c>
      <c r="B29" s="17" t="s">
        <v>86</v>
      </c>
      <c r="C29" s="18" t="s">
        <v>98</v>
      </c>
      <c r="D29" s="14">
        <f t="shared" si="1"/>
        <v>108</v>
      </c>
      <c r="E29" s="9">
        <v>36</v>
      </c>
      <c r="F29" s="9">
        <f t="shared" si="3"/>
        <v>72</v>
      </c>
      <c r="G29" s="9">
        <v>12</v>
      </c>
      <c r="H29" s="9">
        <v>34</v>
      </c>
      <c r="I29" s="9">
        <v>38</v>
      </c>
      <c r="J29" s="9"/>
      <c r="K29" s="9"/>
      <c r="L29" s="9"/>
      <c r="M29" s="19"/>
      <c r="N29" s="21"/>
      <c r="O29" s="85"/>
    </row>
    <row r="30" spans="1:15" s="53" customFormat="1" ht="15.75" thickBot="1">
      <c r="A30" s="50" t="s">
        <v>104</v>
      </c>
      <c r="B30" s="51" t="s">
        <v>105</v>
      </c>
      <c r="C30" s="104" t="s">
        <v>155</v>
      </c>
      <c r="D30" s="52">
        <f t="shared" si="1"/>
        <v>266</v>
      </c>
      <c r="E30" s="52">
        <f>SUM(E31:E33)</f>
        <v>86</v>
      </c>
      <c r="F30" s="52">
        <f>F31+F32+F33</f>
        <v>180</v>
      </c>
      <c r="G30" s="98"/>
      <c r="H30" s="52">
        <f>SUM(H31:H32)</f>
        <v>0</v>
      </c>
      <c r="I30" s="52">
        <f t="shared" ref="I30:O30" si="5">SUM(I31:I32)</f>
        <v>0</v>
      </c>
      <c r="J30" s="52">
        <f t="shared" si="5"/>
        <v>0</v>
      </c>
      <c r="K30" s="52">
        <f>SUM(K31:K33)</f>
        <v>180</v>
      </c>
      <c r="L30" s="52">
        <f t="shared" si="5"/>
        <v>0</v>
      </c>
      <c r="M30" s="59">
        <f t="shared" si="5"/>
        <v>0</v>
      </c>
      <c r="N30" s="59">
        <f t="shared" si="5"/>
        <v>0</v>
      </c>
      <c r="O30" s="59">
        <f t="shared" si="5"/>
        <v>0</v>
      </c>
    </row>
    <row r="31" spans="1:15" s="15" customFormat="1" ht="18.75" customHeight="1" thickBot="1">
      <c r="A31" s="16" t="s">
        <v>106</v>
      </c>
      <c r="B31" s="17" t="s">
        <v>107</v>
      </c>
      <c r="C31" s="18" t="s">
        <v>111</v>
      </c>
      <c r="D31" s="14">
        <f t="shared" si="1"/>
        <v>108</v>
      </c>
      <c r="E31" s="9">
        <v>36</v>
      </c>
      <c r="F31" s="9">
        <f t="shared" si="3"/>
        <v>72</v>
      </c>
      <c r="G31" s="9"/>
      <c r="H31" s="9"/>
      <c r="I31" s="9"/>
      <c r="J31" s="9"/>
      <c r="K31" s="9">
        <v>72</v>
      </c>
      <c r="L31" s="9"/>
      <c r="M31" s="19"/>
      <c r="N31" s="21"/>
      <c r="O31" s="85"/>
    </row>
    <row r="32" spans="1:15" s="15" customFormat="1" ht="18.75" customHeight="1" thickBot="1">
      <c r="A32" s="16" t="s">
        <v>163</v>
      </c>
      <c r="B32" s="17" t="s">
        <v>108</v>
      </c>
      <c r="C32" s="18" t="s">
        <v>111</v>
      </c>
      <c r="D32" s="14">
        <f t="shared" si="1"/>
        <v>104</v>
      </c>
      <c r="E32" s="9">
        <v>32</v>
      </c>
      <c r="F32" s="9">
        <f t="shared" si="3"/>
        <v>72</v>
      </c>
      <c r="G32" s="9"/>
      <c r="H32" s="9"/>
      <c r="I32" s="9"/>
      <c r="J32" s="9"/>
      <c r="K32" s="9">
        <v>72</v>
      </c>
      <c r="L32" s="9"/>
      <c r="M32" s="19"/>
      <c r="N32" s="21"/>
      <c r="O32" s="85"/>
    </row>
    <row r="33" spans="1:15" s="15" customFormat="1" ht="18.75" customHeight="1" thickBot="1">
      <c r="A33" s="16" t="s">
        <v>165</v>
      </c>
      <c r="B33" s="17" t="s">
        <v>164</v>
      </c>
      <c r="C33" s="109" t="s">
        <v>111</v>
      </c>
      <c r="D33" s="14">
        <f t="shared" si="1"/>
        <v>54</v>
      </c>
      <c r="E33" s="9">
        <v>18</v>
      </c>
      <c r="F33" s="9">
        <f t="shared" si="3"/>
        <v>36</v>
      </c>
      <c r="G33" s="9">
        <v>2</v>
      </c>
      <c r="H33" s="9"/>
      <c r="I33" s="9"/>
      <c r="J33" s="9"/>
      <c r="K33" s="9">
        <v>36</v>
      </c>
      <c r="L33" s="9"/>
      <c r="M33" s="19"/>
      <c r="N33" s="110"/>
      <c r="O33" s="110"/>
    </row>
    <row r="34" spans="1:15" s="44" customFormat="1" ht="26.25" customHeight="1" thickBot="1">
      <c r="A34" s="40" t="s">
        <v>67</v>
      </c>
      <c r="B34" s="41" t="s">
        <v>109</v>
      </c>
      <c r="C34" s="106" t="s">
        <v>162</v>
      </c>
      <c r="D34" s="42">
        <f>E34+F34</f>
        <v>3972</v>
      </c>
      <c r="E34" s="42">
        <f t="shared" ref="E34:F34" si="6">E35+E45</f>
        <v>372</v>
      </c>
      <c r="F34" s="42">
        <f t="shared" si="6"/>
        <v>3600</v>
      </c>
      <c r="G34" s="97">
        <f t="shared" ref="G34" si="7">G35+G45</f>
        <v>235</v>
      </c>
      <c r="H34" s="42">
        <f t="shared" ref="H34:O34" si="8">H35+H45</f>
        <v>164</v>
      </c>
      <c r="I34" s="42">
        <f t="shared" si="8"/>
        <v>212</v>
      </c>
      <c r="J34" s="42">
        <f t="shared" si="8"/>
        <v>230</v>
      </c>
      <c r="K34" s="42">
        <f t="shared" si="8"/>
        <v>222</v>
      </c>
      <c r="L34" s="42">
        <f t="shared" si="8"/>
        <v>612</v>
      </c>
      <c r="M34" s="42">
        <f t="shared" si="8"/>
        <v>792</v>
      </c>
      <c r="N34" s="42">
        <f t="shared" si="8"/>
        <v>612</v>
      </c>
      <c r="O34" s="42">
        <f t="shared" si="8"/>
        <v>756</v>
      </c>
    </row>
    <row r="35" spans="1:15" s="44" customFormat="1" ht="26.25" customHeight="1" thickBot="1">
      <c r="A35" s="40" t="s">
        <v>13</v>
      </c>
      <c r="B35" s="41" t="s">
        <v>14</v>
      </c>
      <c r="C35" s="42" t="s">
        <v>160</v>
      </c>
      <c r="D35" s="42">
        <f>E35+F35</f>
        <v>466</v>
      </c>
      <c r="E35" s="42">
        <f>SUM(E36:E43)</f>
        <v>68</v>
      </c>
      <c r="F35" s="42">
        <f>SUM(F36:F44)</f>
        <v>398</v>
      </c>
      <c r="G35" s="97">
        <f t="shared" ref="G35" si="9">SUM(G36:G43)</f>
        <v>113</v>
      </c>
      <c r="H35" s="42">
        <f>SUM(H36:H44)</f>
        <v>164</v>
      </c>
      <c r="I35" s="42">
        <f t="shared" ref="I35:O35" si="10">SUM(I36:I44)</f>
        <v>0</v>
      </c>
      <c r="J35" s="42">
        <f t="shared" si="10"/>
        <v>30</v>
      </c>
      <c r="K35" s="42">
        <f t="shared" si="10"/>
        <v>20</v>
      </c>
      <c r="L35" s="42">
        <f t="shared" si="10"/>
        <v>36</v>
      </c>
      <c r="M35" s="42">
        <f t="shared" si="10"/>
        <v>0</v>
      </c>
      <c r="N35" s="42">
        <f t="shared" si="10"/>
        <v>148</v>
      </c>
      <c r="O35" s="42">
        <f t="shared" si="10"/>
        <v>0</v>
      </c>
    </row>
    <row r="36" spans="1:15" s="15" customFormat="1" ht="39.75" customHeight="1" thickBot="1">
      <c r="A36" s="16" t="s">
        <v>90</v>
      </c>
      <c r="B36" s="20" t="s">
        <v>47</v>
      </c>
      <c r="C36" s="9" t="s">
        <v>64</v>
      </c>
      <c r="D36" s="9">
        <f t="shared" ref="D36:D44" si="11">E36+F36</f>
        <v>60</v>
      </c>
      <c r="E36" s="9">
        <v>10</v>
      </c>
      <c r="F36" s="9">
        <f t="shared" ref="F36:F44" si="12">SUM(H36:O36)</f>
        <v>50</v>
      </c>
      <c r="G36" s="9">
        <v>19</v>
      </c>
      <c r="H36" s="9">
        <v>50</v>
      </c>
      <c r="I36" s="9"/>
      <c r="J36" s="9"/>
      <c r="K36" s="9"/>
      <c r="L36" s="9"/>
      <c r="M36" s="19"/>
      <c r="N36" s="21"/>
      <c r="O36" s="85"/>
    </row>
    <row r="37" spans="1:15" s="15" customFormat="1" ht="27" thickBot="1">
      <c r="A37" s="16" t="s">
        <v>91</v>
      </c>
      <c r="B37" s="17" t="s">
        <v>113</v>
      </c>
      <c r="C37" s="9" t="s">
        <v>64</v>
      </c>
      <c r="D37" s="9">
        <f t="shared" si="11"/>
        <v>94</v>
      </c>
      <c r="E37" s="9">
        <v>16</v>
      </c>
      <c r="F37" s="9">
        <f t="shared" si="12"/>
        <v>78</v>
      </c>
      <c r="G37" s="9">
        <v>16</v>
      </c>
      <c r="H37" s="9">
        <v>78</v>
      </c>
      <c r="I37" s="9"/>
      <c r="J37" s="9"/>
      <c r="K37" s="9"/>
      <c r="L37" s="9"/>
      <c r="M37" s="19"/>
      <c r="N37" s="21"/>
      <c r="O37" s="85"/>
    </row>
    <row r="38" spans="1:15" s="15" customFormat="1" ht="27" thickBot="1">
      <c r="A38" s="16" t="s">
        <v>92</v>
      </c>
      <c r="B38" s="17" t="s">
        <v>125</v>
      </c>
      <c r="C38" s="9" t="s">
        <v>64</v>
      </c>
      <c r="D38" s="9">
        <f t="shared" si="11"/>
        <v>44</v>
      </c>
      <c r="E38" s="9">
        <v>8</v>
      </c>
      <c r="F38" s="9">
        <f t="shared" si="12"/>
        <v>36</v>
      </c>
      <c r="G38" s="9">
        <v>12</v>
      </c>
      <c r="H38" s="74">
        <v>36</v>
      </c>
      <c r="I38" s="9"/>
      <c r="J38" s="9"/>
      <c r="K38" s="9"/>
      <c r="L38" s="9"/>
      <c r="M38" s="19"/>
      <c r="N38" s="21"/>
      <c r="O38" s="85"/>
    </row>
    <row r="39" spans="1:15" s="15" customFormat="1" ht="39.75" thickBot="1">
      <c r="A39" s="16" t="s">
        <v>93</v>
      </c>
      <c r="B39" s="17" t="s">
        <v>48</v>
      </c>
      <c r="C39" s="18" t="s">
        <v>131</v>
      </c>
      <c r="D39" s="9">
        <f t="shared" si="11"/>
        <v>44</v>
      </c>
      <c r="E39" s="9">
        <v>8</v>
      </c>
      <c r="F39" s="9">
        <f>SUM(I39:O39)</f>
        <v>36</v>
      </c>
      <c r="G39" s="19">
        <v>8</v>
      </c>
      <c r="H39" s="61"/>
      <c r="I39" s="9"/>
      <c r="J39" s="9"/>
      <c r="K39" s="9"/>
      <c r="L39" s="9"/>
      <c r="M39" s="19"/>
      <c r="N39" s="11">
        <v>36</v>
      </c>
      <c r="O39" s="85"/>
    </row>
    <row r="40" spans="1:15" s="15" customFormat="1" ht="15.75" thickBot="1">
      <c r="A40" s="16" t="s">
        <v>94</v>
      </c>
      <c r="B40" s="17" t="s">
        <v>69</v>
      </c>
      <c r="C40" s="18" t="s">
        <v>129</v>
      </c>
      <c r="D40" s="9">
        <f t="shared" si="11"/>
        <v>60</v>
      </c>
      <c r="E40" s="9">
        <v>10</v>
      </c>
      <c r="F40" s="9">
        <f t="shared" si="12"/>
        <v>50</v>
      </c>
      <c r="G40" s="9">
        <v>12</v>
      </c>
      <c r="H40" s="9"/>
      <c r="I40" s="9"/>
      <c r="J40" s="9">
        <v>30</v>
      </c>
      <c r="K40" s="9">
        <v>20</v>
      </c>
      <c r="L40" s="9"/>
      <c r="M40" s="19"/>
      <c r="N40" s="21"/>
      <c r="O40" s="85"/>
    </row>
    <row r="41" spans="1:15" s="15" customFormat="1" ht="15.75" thickBot="1">
      <c r="A41" s="16" t="s">
        <v>95</v>
      </c>
      <c r="B41" s="17" t="s">
        <v>114</v>
      </c>
      <c r="C41" s="18" t="s">
        <v>132</v>
      </c>
      <c r="D41" s="9">
        <f t="shared" si="11"/>
        <v>36</v>
      </c>
      <c r="E41" s="9"/>
      <c r="F41" s="9">
        <f t="shared" si="12"/>
        <v>36</v>
      </c>
      <c r="G41" s="94">
        <v>10</v>
      </c>
      <c r="H41" s="9"/>
      <c r="I41" s="9"/>
      <c r="J41" s="9"/>
      <c r="K41" s="9"/>
      <c r="L41" s="9"/>
      <c r="M41" s="19"/>
      <c r="N41" s="21">
        <v>36</v>
      </c>
      <c r="O41" s="85"/>
    </row>
    <row r="42" spans="1:15" s="15" customFormat="1" ht="30" customHeight="1" thickBot="1">
      <c r="A42" s="16" t="s">
        <v>115</v>
      </c>
      <c r="B42" s="17" t="s">
        <v>116</v>
      </c>
      <c r="C42" s="18" t="s">
        <v>131</v>
      </c>
      <c r="D42" s="9">
        <f t="shared" si="11"/>
        <v>44</v>
      </c>
      <c r="E42" s="9">
        <v>8</v>
      </c>
      <c r="F42" s="19">
        <f t="shared" si="12"/>
        <v>36</v>
      </c>
      <c r="G42" s="11">
        <v>36</v>
      </c>
      <c r="H42" s="9"/>
      <c r="I42" s="9"/>
      <c r="J42" s="9"/>
      <c r="K42" s="9"/>
      <c r="L42" s="9"/>
      <c r="M42" s="19"/>
      <c r="N42" s="21">
        <v>36</v>
      </c>
      <c r="O42" s="85"/>
    </row>
    <row r="43" spans="1:15" s="15" customFormat="1" ht="16.5" customHeight="1" thickBot="1">
      <c r="A43" s="16" t="s">
        <v>117</v>
      </c>
      <c r="B43" s="17" t="s">
        <v>49</v>
      </c>
      <c r="C43" s="18" t="s">
        <v>111</v>
      </c>
      <c r="D43" s="9">
        <f t="shared" si="11"/>
        <v>44</v>
      </c>
      <c r="E43" s="9">
        <v>8</v>
      </c>
      <c r="F43" s="9">
        <f t="shared" si="12"/>
        <v>36</v>
      </c>
      <c r="G43" s="9"/>
      <c r="H43" s="9"/>
      <c r="I43" s="9"/>
      <c r="J43" s="9"/>
      <c r="K43" s="61"/>
      <c r="L43" s="9">
        <v>36</v>
      </c>
      <c r="M43" s="19"/>
      <c r="N43" s="21"/>
      <c r="O43" s="85"/>
    </row>
    <row r="44" spans="1:15" s="15" customFormat="1" ht="15.75" thickBot="1">
      <c r="A44" s="16" t="s">
        <v>126</v>
      </c>
      <c r="B44" s="17" t="s">
        <v>127</v>
      </c>
      <c r="C44" s="18" t="s">
        <v>131</v>
      </c>
      <c r="D44" s="9">
        <f t="shared" si="11"/>
        <v>80</v>
      </c>
      <c r="E44" s="9">
        <v>40</v>
      </c>
      <c r="F44" s="9">
        <f t="shared" si="12"/>
        <v>40</v>
      </c>
      <c r="G44" s="9">
        <v>34</v>
      </c>
      <c r="H44" s="9"/>
      <c r="I44" s="9"/>
      <c r="J44" s="9"/>
      <c r="K44" s="9"/>
      <c r="L44" s="9"/>
      <c r="M44" s="19"/>
      <c r="N44" s="21">
        <v>40</v>
      </c>
      <c r="O44" s="85"/>
    </row>
    <row r="45" spans="1:15" s="45" customFormat="1" ht="25.5" customHeight="1" thickBot="1">
      <c r="A45" s="40" t="s">
        <v>15</v>
      </c>
      <c r="B45" s="41" t="s">
        <v>96</v>
      </c>
      <c r="C45" s="107" t="s">
        <v>161</v>
      </c>
      <c r="D45" s="42">
        <f>D46</f>
        <v>3506</v>
      </c>
      <c r="E45" s="42">
        <f t="shared" ref="E45:O45" si="13">E46</f>
        <v>304</v>
      </c>
      <c r="F45" s="42">
        <f t="shared" si="13"/>
        <v>3202</v>
      </c>
      <c r="G45" s="97">
        <f t="shared" si="13"/>
        <v>122</v>
      </c>
      <c r="H45" s="42">
        <f t="shared" si="13"/>
        <v>0</v>
      </c>
      <c r="I45" s="42">
        <f t="shared" si="13"/>
        <v>212</v>
      </c>
      <c r="J45" s="42">
        <f t="shared" si="13"/>
        <v>200</v>
      </c>
      <c r="K45" s="42">
        <f t="shared" si="13"/>
        <v>202</v>
      </c>
      <c r="L45" s="42">
        <f t="shared" si="13"/>
        <v>576</v>
      </c>
      <c r="M45" s="42">
        <f t="shared" si="13"/>
        <v>792</v>
      </c>
      <c r="N45" s="42">
        <f t="shared" si="13"/>
        <v>464</v>
      </c>
      <c r="O45" s="42">
        <f t="shared" si="13"/>
        <v>756</v>
      </c>
    </row>
    <row r="46" spans="1:15" s="49" customFormat="1" ht="13.5" thickBot="1">
      <c r="A46" s="46" t="s">
        <v>16</v>
      </c>
      <c r="B46" s="47" t="s">
        <v>17</v>
      </c>
      <c r="C46" s="102" t="s">
        <v>161</v>
      </c>
      <c r="D46" s="48">
        <f t="shared" ref="D46:O46" si="14">D47+D52+D57+D62+D67</f>
        <v>3506</v>
      </c>
      <c r="E46" s="48">
        <f t="shared" si="14"/>
        <v>304</v>
      </c>
      <c r="F46" s="48">
        <f t="shared" si="14"/>
        <v>3202</v>
      </c>
      <c r="G46" s="99">
        <f t="shared" si="14"/>
        <v>122</v>
      </c>
      <c r="H46" s="48">
        <f t="shared" si="14"/>
        <v>0</v>
      </c>
      <c r="I46" s="48">
        <f t="shared" si="14"/>
        <v>212</v>
      </c>
      <c r="J46" s="48">
        <f t="shared" si="14"/>
        <v>200</v>
      </c>
      <c r="K46" s="48">
        <f t="shared" si="14"/>
        <v>202</v>
      </c>
      <c r="L46" s="48">
        <f t="shared" si="14"/>
        <v>576</v>
      </c>
      <c r="M46" s="48">
        <f t="shared" si="14"/>
        <v>792</v>
      </c>
      <c r="N46" s="48">
        <f t="shared" si="14"/>
        <v>464</v>
      </c>
      <c r="O46" s="48">
        <f t="shared" si="14"/>
        <v>756</v>
      </c>
    </row>
    <row r="47" spans="1:15" s="66" customFormat="1" ht="52.5" thickBot="1">
      <c r="A47" s="62" t="s">
        <v>18</v>
      </c>
      <c r="B47" s="63" t="s">
        <v>140</v>
      </c>
      <c r="C47" s="86" t="s">
        <v>133</v>
      </c>
      <c r="D47" s="65">
        <f>E47+F47</f>
        <v>408</v>
      </c>
      <c r="E47" s="65">
        <f t="shared" ref="E47" si="15">SUM(E48:E48)</f>
        <v>16</v>
      </c>
      <c r="F47" s="65">
        <f>SUM(F48:F51)</f>
        <v>392</v>
      </c>
      <c r="G47" s="100">
        <f t="shared" ref="G47" si="16">SUM(G48:G48)</f>
        <v>18</v>
      </c>
      <c r="H47" s="65">
        <f t="shared" ref="H47:O47" si="17">SUM(H48:H51)</f>
        <v>0</v>
      </c>
      <c r="I47" s="65">
        <f t="shared" si="17"/>
        <v>212</v>
      </c>
      <c r="J47" s="65">
        <f t="shared" si="17"/>
        <v>0</v>
      </c>
      <c r="K47" s="65">
        <f t="shared" si="17"/>
        <v>0</v>
      </c>
      <c r="L47" s="65">
        <f t="shared" si="17"/>
        <v>0</v>
      </c>
      <c r="M47" s="65">
        <f t="shared" si="17"/>
        <v>180</v>
      </c>
      <c r="N47" s="65">
        <f t="shared" si="17"/>
        <v>0</v>
      </c>
      <c r="O47" s="65">
        <f t="shared" si="17"/>
        <v>0</v>
      </c>
    </row>
    <row r="48" spans="1:15" s="15" customFormat="1" ht="52.5" thickBot="1">
      <c r="A48" s="16" t="s">
        <v>19</v>
      </c>
      <c r="B48" s="17" t="s">
        <v>141</v>
      </c>
      <c r="C48" s="18" t="s">
        <v>134</v>
      </c>
      <c r="D48" s="9">
        <f t="shared" ref="D48:D51" si="18">E48+F48</f>
        <v>48</v>
      </c>
      <c r="E48" s="9">
        <v>16</v>
      </c>
      <c r="F48" s="9">
        <f t="shared" ref="F48:F71" si="19">SUM(H48:O48)</f>
        <v>32</v>
      </c>
      <c r="G48" s="9">
        <v>18</v>
      </c>
      <c r="H48" s="21"/>
      <c r="I48" s="9">
        <v>32</v>
      </c>
      <c r="J48" s="9"/>
      <c r="K48" s="9"/>
      <c r="L48" s="9"/>
      <c r="M48" s="19"/>
      <c r="N48" s="81"/>
      <c r="O48" s="85"/>
    </row>
    <row r="49" spans="1:15" s="15" customFormat="1" ht="39.75" thickBot="1">
      <c r="A49" s="16" t="s">
        <v>118</v>
      </c>
      <c r="B49" s="17" t="s">
        <v>142</v>
      </c>
      <c r="C49" s="18" t="s">
        <v>134</v>
      </c>
      <c r="D49" s="9">
        <f t="shared" si="18"/>
        <v>107</v>
      </c>
      <c r="E49" s="9">
        <v>35</v>
      </c>
      <c r="F49" s="9">
        <f t="shared" si="19"/>
        <v>72</v>
      </c>
      <c r="G49" s="9">
        <v>36</v>
      </c>
      <c r="H49" s="55"/>
      <c r="I49" s="9">
        <v>72</v>
      </c>
      <c r="J49" s="9"/>
      <c r="K49" s="9"/>
      <c r="L49" s="14"/>
      <c r="M49" s="19"/>
      <c r="N49" s="21"/>
      <c r="O49" s="85"/>
    </row>
    <row r="50" spans="1:15" s="15" customFormat="1" ht="15.75" thickBot="1">
      <c r="A50" s="16" t="s">
        <v>20</v>
      </c>
      <c r="B50" s="17"/>
      <c r="C50" s="18" t="s">
        <v>111</v>
      </c>
      <c r="D50" s="9">
        <f t="shared" si="18"/>
        <v>108</v>
      </c>
      <c r="E50" s="9"/>
      <c r="F50" s="9">
        <f t="shared" si="19"/>
        <v>108</v>
      </c>
      <c r="G50" s="9"/>
      <c r="H50" s="55"/>
      <c r="I50" s="9">
        <v>108</v>
      </c>
      <c r="J50" s="9"/>
      <c r="K50" s="23"/>
      <c r="L50" s="14"/>
      <c r="M50" s="19"/>
      <c r="N50" s="21"/>
      <c r="O50" s="85"/>
    </row>
    <row r="51" spans="1:15" s="15" customFormat="1" ht="15.75" thickBot="1">
      <c r="A51" s="16" t="s">
        <v>21</v>
      </c>
      <c r="B51" s="17"/>
      <c r="C51" s="18" t="s">
        <v>135</v>
      </c>
      <c r="D51" s="9">
        <f t="shared" si="18"/>
        <v>180</v>
      </c>
      <c r="E51" s="9"/>
      <c r="F51" s="9">
        <f t="shared" si="19"/>
        <v>180</v>
      </c>
      <c r="G51" s="9"/>
      <c r="H51" s="55"/>
      <c r="I51" s="22"/>
      <c r="J51" s="9"/>
      <c r="K51" s="23"/>
      <c r="L51" s="14"/>
      <c r="M51" s="19">
        <v>180</v>
      </c>
      <c r="N51" s="21"/>
      <c r="O51" s="85"/>
    </row>
    <row r="52" spans="1:15" s="66" customFormat="1" ht="69.75" customHeight="1" thickBot="1">
      <c r="A52" s="62" t="s">
        <v>50</v>
      </c>
      <c r="B52" s="63" t="s">
        <v>143</v>
      </c>
      <c r="C52" s="86" t="s">
        <v>138</v>
      </c>
      <c r="D52" s="65">
        <f>E52+F52</f>
        <v>1126</v>
      </c>
      <c r="E52" s="65">
        <f>SUM(E53:E55)</f>
        <v>94</v>
      </c>
      <c r="F52" s="65">
        <f>SUM(F53:F56)</f>
        <v>1032</v>
      </c>
      <c r="G52" s="100">
        <f t="shared" ref="G52" si="20">SUM(G53:G55)</f>
        <v>86</v>
      </c>
      <c r="H52" s="65">
        <f t="shared" ref="H52:O52" si="21">SUM(H53:H56)</f>
        <v>0</v>
      </c>
      <c r="I52" s="65">
        <f t="shared" si="21"/>
        <v>0</v>
      </c>
      <c r="J52" s="65">
        <f t="shared" si="21"/>
        <v>0</v>
      </c>
      <c r="K52" s="65">
        <f t="shared" si="21"/>
        <v>0</v>
      </c>
      <c r="L52" s="65">
        <f t="shared" si="21"/>
        <v>296</v>
      </c>
      <c r="M52" s="65">
        <f t="shared" si="21"/>
        <v>144</v>
      </c>
      <c r="N52" s="65">
        <f t="shared" si="21"/>
        <v>232</v>
      </c>
      <c r="O52" s="65">
        <f t="shared" si="21"/>
        <v>360</v>
      </c>
    </row>
    <row r="53" spans="1:15" s="15" customFormat="1" ht="54" customHeight="1" thickBot="1">
      <c r="A53" s="16" t="s">
        <v>51</v>
      </c>
      <c r="B53" s="17" t="s">
        <v>144</v>
      </c>
      <c r="C53" s="18" t="s">
        <v>137</v>
      </c>
      <c r="D53" s="9">
        <f t="shared" ref="D53:D56" si="22">E53+F53</f>
        <v>48</v>
      </c>
      <c r="E53" s="9">
        <v>16</v>
      </c>
      <c r="F53" s="9">
        <f t="shared" si="19"/>
        <v>32</v>
      </c>
      <c r="G53" s="9">
        <v>16</v>
      </c>
      <c r="H53" s="24"/>
      <c r="I53" s="9"/>
      <c r="J53" s="9"/>
      <c r="K53" s="9"/>
      <c r="L53" s="9">
        <v>32</v>
      </c>
      <c r="M53" s="19"/>
      <c r="N53" s="21"/>
      <c r="O53" s="85"/>
    </row>
    <row r="54" spans="1:15" s="15" customFormat="1" ht="52.5" thickBot="1">
      <c r="A54" s="16" t="s">
        <v>128</v>
      </c>
      <c r="B54" s="17" t="s">
        <v>145</v>
      </c>
      <c r="C54" s="18" t="s">
        <v>131</v>
      </c>
      <c r="D54" s="9">
        <f t="shared" si="22"/>
        <v>250</v>
      </c>
      <c r="E54" s="9">
        <v>78</v>
      </c>
      <c r="F54" s="9">
        <f t="shared" si="19"/>
        <v>172</v>
      </c>
      <c r="G54" s="9">
        <v>70</v>
      </c>
      <c r="H54" s="24"/>
      <c r="I54" s="9"/>
      <c r="J54" s="9"/>
      <c r="K54" s="9"/>
      <c r="L54" s="9">
        <v>132</v>
      </c>
      <c r="M54" s="19"/>
      <c r="N54" s="21">
        <v>40</v>
      </c>
      <c r="O54" s="85"/>
    </row>
    <row r="55" spans="1:15" s="15" customFormat="1" ht="15.75" thickBot="1">
      <c r="A55" s="16" t="s">
        <v>22</v>
      </c>
      <c r="B55" s="17"/>
      <c r="C55" s="18" t="s">
        <v>169</v>
      </c>
      <c r="D55" s="9">
        <f t="shared" si="22"/>
        <v>324</v>
      </c>
      <c r="E55" s="9"/>
      <c r="F55" s="9">
        <f t="shared" si="19"/>
        <v>324</v>
      </c>
      <c r="G55" s="9"/>
      <c r="H55" s="24"/>
      <c r="I55" s="22"/>
      <c r="J55" s="9"/>
      <c r="K55" s="23"/>
      <c r="L55" s="9">
        <v>132</v>
      </c>
      <c r="M55" s="19"/>
      <c r="N55" s="21">
        <v>192</v>
      </c>
      <c r="O55" s="85"/>
    </row>
    <row r="56" spans="1:15" s="15" customFormat="1" ht="15.75" thickBot="1">
      <c r="A56" s="16" t="s">
        <v>23</v>
      </c>
      <c r="B56" s="17"/>
      <c r="C56" s="18" t="s">
        <v>136</v>
      </c>
      <c r="D56" s="9">
        <f t="shared" si="22"/>
        <v>504</v>
      </c>
      <c r="E56" s="9"/>
      <c r="F56" s="9">
        <f t="shared" si="19"/>
        <v>504</v>
      </c>
      <c r="G56" s="9"/>
      <c r="H56" s="24"/>
      <c r="I56" s="22"/>
      <c r="J56" s="9"/>
      <c r="K56" s="23"/>
      <c r="L56" s="14"/>
      <c r="M56" s="19">
        <v>144</v>
      </c>
      <c r="N56" s="21"/>
      <c r="O56" s="85">
        <v>360</v>
      </c>
    </row>
    <row r="57" spans="1:15" s="66" customFormat="1" ht="67.5" customHeight="1" thickBot="1">
      <c r="A57" s="62" t="s">
        <v>52</v>
      </c>
      <c r="B57" s="63" t="s">
        <v>146</v>
      </c>
      <c r="C57" s="86" t="s">
        <v>133</v>
      </c>
      <c r="D57" s="65">
        <f t="shared" ref="D57:D72" si="23">E57+F57</f>
        <v>434</v>
      </c>
      <c r="E57" s="65">
        <f>SUM(E58:E59)</f>
        <v>52</v>
      </c>
      <c r="F57" s="65">
        <f>SUM(F58:F61)</f>
        <v>382</v>
      </c>
      <c r="G57" s="100">
        <f t="shared" ref="G57" si="24">SUM(G58:G60)</f>
        <v>18</v>
      </c>
      <c r="H57" s="65">
        <f t="shared" ref="H57:O57" si="25">SUM(H58:H61)</f>
        <v>0</v>
      </c>
      <c r="I57" s="65">
        <f t="shared" si="25"/>
        <v>0</v>
      </c>
      <c r="J57" s="65">
        <f t="shared" si="25"/>
        <v>0</v>
      </c>
      <c r="K57" s="65">
        <f t="shared" si="25"/>
        <v>202</v>
      </c>
      <c r="L57" s="65">
        <f t="shared" si="25"/>
        <v>0</v>
      </c>
      <c r="M57" s="65">
        <f t="shared" si="25"/>
        <v>180</v>
      </c>
      <c r="N57" s="65">
        <f t="shared" si="25"/>
        <v>0</v>
      </c>
      <c r="O57" s="65">
        <f t="shared" si="25"/>
        <v>0</v>
      </c>
    </row>
    <row r="58" spans="1:15" s="15" customFormat="1" ht="55.5" customHeight="1" thickBot="1">
      <c r="A58" s="16" t="s">
        <v>53</v>
      </c>
      <c r="B58" s="17" t="s">
        <v>147</v>
      </c>
      <c r="C58" s="18" t="s">
        <v>139</v>
      </c>
      <c r="D58" s="14">
        <f t="shared" si="23"/>
        <v>51</v>
      </c>
      <c r="E58" s="9">
        <v>17</v>
      </c>
      <c r="F58" s="9">
        <f t="shared" si="19"/>
        <v>34</v>
      </c>
      <c r="G58" s="9">
        <v>16</v>
      </c>
      <c r="H58" s="24"/>
      <c r="I58" s="9"/>
      <c r="J58" s="9"/>
      <c r="K58" s="9">
        <v>34</v>
      </c>
      <c r="L58" s="9"/>
      <c r="M58" s="19"/>
      <c r="N58" s="21"/>
      <c r="O58" s="85"/>
    </row>
    <row r="59" spans="1:15" s="15" customFormat="1" ht="52.5" thickBot="1">
      <c r="A59" s="16" t="s">
        <v>119</v>
      </c>
      <c r="B59" s="17" t="s">
        <v>148</v>
      </c>
      <c r="C59" s="18" t="s">
        <v>137</v>
      </c>
      <c r="D59" s="14">
        <f t="shared" si="23"/>
        <v>95</v>
      </c>
      <c r="E59" s="9">
        <v>35</v>
      </c>
      <c r="F59" s="9">
        <f t="shared" si="19"/>
        <v>60</v>
      </c>
      <c r="G59" s="9">
        <v>2</v>
      </c>
      <c r="H59" s="24"/>
      <c r="I59" s="9"/>
      <c r="J59" s="9"/>
      <c r="K59" s="9">
        <v>60</v>
      </c>
      <c r="L59" s="9"/>
      <c r="M59" s="19"/>
      <c r="N59" s="21"/>
      <c r="O59" s="85"/>
    </row>
    <row r="60" spans="1:15" s="15" customFormat="1" ht="14.25" customHeight="1" thickBot="1">
      <c r="A60" s="16" t="s">
        <v>54</v>
      </c>
      <c r="B60" s="17"/>
      <c r="C60" s="18" t="s">
        <v>98</v>
      </c>
      <c r="D60" s="14">
        <f t="shared" si="23"/>
        <v>108</v>
      </c>
      <c r="E60" s="9"/>
      <c r="F60" s="9">
        <f t="shared" si="19"/>
        <v>108</v>
      </c>
      <c r="G60" s="9"/>
      <c r="H60" s="24"/>
      <c r="I60" s="22"/>
      <c r="J60" s="22"/>
      <c r="K60" s="9">
        <v>108</v>
      </c>
      <c r="L60" s="9"/>
      <c r="M60" s="19"/>
      <c r="N60" s="21"/>
      <c r="O60" s="85"/>
    </row>
    <row r="61" spans="1:15" s="15" customFormat="1" ht="14.25" customHeight="1" thickBot="1">
      <c r="A61" s="16" t="s">
        <v>55</v>
      </c>
      <c r="B61" s="17"/>
      <c r="C61" s="18" t="s">
        <v>135</v>
      </c>
      <c r="D61" s="14">
        <f t="shared" si="23"/>
        <v>180</v>
      </c>
      <c r="E61" s="9"/>
      <c r="F61" s="9">
        <f t="shared" si="19"/>
        <v>180</v>
      </c>
      <c r="G61" s="9"/>
      <c r="H61" s="24"/>
      <c r="I61" s="22"/>
      <c r="J61" s="22"/>
      <c r="K61" s="22"/>
      <c r="L61" s="14"/>
      <c r="M61" s="19">
        <v>180</v>
      </c>
      <c r="N61" s="21"/>
      <c r="O61" s="85"/>
    </row>
    <row r="62" spans="1:15" s="66" customFormat="1" ht="64.5" customHeight="1" thickBot="1">
      <c r="A62" s="62" t="s">
        <v>56</v>
      </c>
      <c r="B62" s="63" t="s">
        <v>153</v>
      </c>
      <c r="C62" s="86" t="s">
        <v>133</v>
      </c>
      <c r="D62" s="65">
        <f t="shared" si="23"/>
        <v>416</v>
      </c>
      <c r="E62" s="65">
        <f>SUM(E63:E66)</f>
        <v>36</v>
      </c>
      <c r="F62" s="65">
        <f>SUM(F63:F66)</f>
        <v>380</v>
      </c>
      <c r="G62" s="100"/>
      <c r="H62" s="64">
        <f t="shared" ref="H62:O62" si="26">SUM(H63:H66)</f>
        <v>0</v>
      </c>
      <c r="I62" s="64">
        <f t="shared" si="26"/>
        <v>0</v>
      </c>
      <c r="J62" s="64">
        <f t="shared" si="26"/>
        <v>200</v>
      </c>
      <c r="K62" s="64">
        <f t="shared" si="26"/>
        <v>0</v>
      </c>
      <c r="L62" s="64">
        <f t="shared" si="26"/>
        <v>0</v>
      </c>
      <c r="M62" s="64">
        <f t="shared" si="26"/>
        <v>180</v>
      </c>
      <c r="N62" s="64">
        <f t="shared" si="26"/>
        <v>0</v>
      </c>
      <c r="O62" s="64">
        <f t="shared" si="26"/>
        <v>0</v>
      </c>
    </row>
    <row r="63" spans="1:15" s="15" customFormat="1" ht="54.75" customHeight="1" thickBot="1">
      <c r="A63" s="16" t="s">
        <v>57</v>
      </c>
      <c r="B63" s="17" t="s">
        <v>149</v>
      </c>
      <c r="C63" s="18" t="s">
        <v>134</v>
      </c>
      <c r="D63" s="14">
        <f t="shared" si="23"/>
        <v>51</v>
      </c>
      <c r="E63" s="9">
        <v>17</v>
      </c>
      <c r="F63" s="9">
        <f t="shared" si="19"/>
        <v>34</v>
      </c>
      <c r="G63" s="9">
        <v>6</v>
      </c>
      <c r="H63" s="24"/>
      <c r="I63" s="9"/>
      <c r="J63" s="9">
        <v>34</v>
      </c>
      <c r="K63" s="9"/>
      <c r="L63" s="9"/>
      <c r="M63" s="19"/>
      <c r="N63" s="81"/>
      <c r="O63" s="85"/>
    </row>
    <row r="64" spans="1:15" s="15" customFormat="1" ht="55.5" customHeight="1" thickBot="1">
      <c r="A64" s="16" t="s">
        <v>120</v>
      </c>
      <c r="B64" s="17" t="s">
        <v>150</v>
      </c>
      <c r="C64" s="18" t="s">
        <v>129</v>
      </c>
      <c r="D64" s="14">
        <f t="shared" si="23"/>
        <v>77</v>
      </c>
      <c r="E64" s="9">
        <v>19</v>
      </c>
      <c r="F64" s="9">
        <f t="shared" si="19"/>
        <v>58</v>
      </c>
      <c r="G64" s="9">
        <v>28</v>
      </c>
      <c r="H64" s="24"/>
      <c r="I64" s="9"/>
      <c r="J64" s="9">
        <v>58</v>
      </c>
      <c r="K64" s="9"/>
      <c r="L64" s="9"/>
      <c r="M64" s="19"/>
      <c r="N64" s="81"/>
      <c r="O64" s="85"/>
    </row>
    <row r="65" spans="1:18" s="15" customFormat="1" ht="15.75" thickBot="1">
      <c r="A65" s="16" t="s">
        <v>58</v>
      </c>
      <c r="B65" s="17"/>
      <c r="C65" s="18" t="s">
        <v>111</v>
      </c>
      <c r="D65" s="14">
        <f t="shared" si="23"/>
        <v>108</v>
      </c>
      <c r="E65" s="9"/>
      <c r="F65" s="9">
        <f t="shared" si="19"/>
        <v>108</v>
      </c>
      <c r="G65" s="9"/>
      <c r="H65" s="24"/>
      <c r="I65" s="9"/>
      <c r="J65" s="9">
        <v>108</v>
      </c>
      <c r="K65" s="9"/>
      <c r="L65" s="9"/>
      <c r="M65" s="19"/>
      <c r="N65" s="21"/>
      <c r="O65" s="85"/>
    </row>
    <row r="66" spans="1:18" s="15" customFormat="1" ht="15.75" thickBot="1">
      <c r="A66" s="16" t="s">
        <v>59</v>
      </c>
      <c r="B66" s="17"/>
      <c r="C66" s="18" t="s">
        <v>135</v>
      </c>
      <c r="D66" s="14">
        <f t="shared" si="23"/>
        <v>180</v>
      </c>
      <c r="E66" s="9"/>
      <c r="F66" s="9">
        <f t="shared" si="19"/>
        <v>180</v>
      </c>
      <c r="G66" s="9"/>
      <c r="H66" s="24"/>
      <c r="I66" s="9"/>
      <c r="J66" s="22"/>
      <c r="K66" s="22"/>
      <c r="L66" s="14"/>
      <c r="M66" s="19">
        <v>180</v>
      </c>
      <c r="N66" s="21"/>
      <c r="O66" s="85"/>
    </row>
    <row r="67" spans="1:18" s="66" customFormat="1" ht="78" customHeight="1" thickBot="1">
      <c r="A67" s="62" t="s">
        <v>60</v>
      </c>
      <c r="B67" s="63" t="s">
        <v>154</v>
      </c>
      <c r="C67" s="86" t="s">
        <v>138</v>
      </c>
      <c r="D67" s="65">
        <f t="shared" si="23"/>
        <v>1122</v>
      </c>
      <c r="E67" s="65">
        <f>SUM(E68:E71)</f>
        <v>106</v>
      </c>
      <c r="F67" s="65">
        <f>SUM(F68:F71)</f>
        <v>1016</v>
      </c>
      <c r="G67" s="100"/>
      <c r="H67" s="64">
        <f t="shared" ref="H67:O67" si="27">SUM(H68:H71)</f>
        <v>0</v>
      </c>
      <c r="I67" s="64">
        <f t="shared" si="27"/>
        <v>0</v>
      </c>
      <c r="J67" s="64">
        <f t="shared" si="27"/>
        <v>0</v>
      </c>
      <c r="K67" s="64">
        <f t="shared" si="27"/>
        <v>0</v>
      </c>
      <c r="L67" s="64">
        <f t="shared" si="27"/>
        <v>280</v>
      </c>
      <c r="M67" s="64">
        <f t="shared" si="27"/>
        <v>108</v>
      </c>
      <c r="N67" s="64">
        <f t="shared" si="27"/>
        <v>232</v>
      </c>
      <c r="O67" s="64">
        <f t="shared" si="27"/>
        <v>396</v>
      </c>
    </row>
    <row r="68" spans="1:18" s="15" customFormat="1" ht="51" customHeight="1" thickBot="1">
      <c r="A68" s="16" t="s">
        <v>61</v>
      </c>
      <c r="B68" s="17" t="s">
        <v>151</v>
      </c>
      <c r="C68" s="18" t="s">
        <v>131</v>
      </c>
      <c r="D68" s="9">
        <f t="shared" si="23"/>
        <v>48</v>
      </c>
      <c r="E68" s="9">
        <v>16</v>
      </c>
      <c r="F68" s="9">
        <f t="shared" si="19"/>
        <v>32</v>
      </c>
      <c r="G68" s="9">
        <v>10</v>
      </c>
      <c r="H68" s="24"/>
      <c r="I68" s="9"/>
      <c r="J68" s="9"/>
      <c r="K68" s="9"/>
      <c r="L68" s="9">
        <v>32</v>
      </c>
      <c r="M68" s="19"/>
      <c r="N68" s="21"/>
      <c r="O68" s="85"/>
    </row>
    <row r="69" spans="1:18" s="15" customFormat="1" ht="53.25" customHeight="1" thickBot="1">
      <c r="A69" s="16" t="s">
        <v>121</v>
      </c>
      <c r="B69" s="17" t="s">
        <v>152</v>
      </c>
      <c r="C69" s="18" t="s">
        <v>131</v>
      </c>
      <c r="D69" s="9">
        <f t="shared" si="23"/>
        <v>246</v>
      </c>
      <c r="E69" s="9">
        <v>90</v>
      </c>
      <c r="F69" s="9">
        <f t="shared" si="19"/>
        <v>156</v>
      </c>
      <c r="G69" s="9">
        <v>60</v>
      </c>
      <c r="H69" s="24"/>
      <c r="I69" s="9"/>
      <c r="J69" s="9"/>
      <c r="K69" s="9"/>
      <c r="L69" s="9">
        <v>116</v>
      </c>
      <c r="M69" s="19"/>
      <c r="N69" s="21">
        <v>40</v>
      </c>
      <c r="O69" s="85"/>
    </row>
    <row r="70" spans="1:18" s="15" customFormat="1" ht="15.75" thickBot="1">
      <c r="A70" s="16" t="s">
        <v>62</v>
      </c>
      <c r="B70" s="17"/>
      <c r="C70" s="18" t="s">
        <v>111</v>
      </c>
      <c r="D70" s="14">
        <f t="shared" si="23"/>
        <v>324</v>
      </c>
      <c r="E70" s="9"/>
      <c r="F70" s="9">
        <f t="shared" si="19"/>
        <v>324</v>
      </c>
      <c r="G70" s="9"/>
      <c r="H70" s="24"/>
      <c r="I70" s="9"/>
      <c r="J70" s="9"/>
      <c r="K70" s="9"/>
      <c r="L70" s="9">
        <v>132</v>
      </c>
      <c r="M70" s="19"/>
      <c r="N70" s="21">
        <v>192</v>
      </c>
      <c r="O70" s="85"/>
    </row>
    <row r="71" spans="1:18" s="15" customFormat="1" ht="15.75" thickBot="1">
      <c r="A71" s="16" t="s">
        <v>63</v>
      </c>
      <c r="B71" s="17"/>
      <c r="C71" s="18" t="s">
        <v>136</v>
      </c>
      <c r="D71" s="14">
        <f t="shared" si="23"/>
        <v>504</v>
      </c>
      <c r="E71" s="9"/>
      <c r="F71" s="9">
        <f t="shared" si="19"/>
        <v>504</v>
      </c>
      <c r="G71" s="9"/>
      <c r="H71" s="24"/>
      <c r="I71" s="9"/>
      <c r="J71" s="9"/>
      <c r="K71" s="22"/>
      <c r="L71" s="14"/>
      <c r="M71" s="11">
        <v>108</v>
      </c>
      <c r="O71" s="21">
        <v>396</v>
      </c>
    </row>
    <row r="72" spans="1:18" s="15" customFormat="1" ht="16.5" thickBot="1">
      <c r="A72" s="134" t="s">
        <v>25</v>
      </c>
      <c r="B72" s="135"/>
      <c r="C72" s="108" t="s">
        <v>156</v>
      </c>
      <c r="D72" s="9">
        <f t="shared" si="23"/>
        <v>7079</v>
      </c>
      <c r="E72" s="9">
        <f t="shared" ref="E72:O72" si="28">E13+E34</f>
        <v>1427</v>
      </c>
      <c r="F72" s="9">
        <f t="shared" si="28"/>
        <v>5652</v>
      </c>
      <c r="G72" s="9">
        <f t="shared" si="28"/>
        <v>1058</v>
      </c>
      <c r="H72" s="9">
        <f t="shared" si="28"/>
        <v>612</v>
      </c>
      <c r="I72" s="9">
        <f t="shared" si="28"/>
        <v>864</v>
      </c>
      <c r="J72" s="9">
        <f t="shared" si="28"/>
        <v>612</v>
      </c>
      <c r="K72" s="9">
        <f t="shared" si="28"/>
        <v>792</v>
      </c>
      <c r="L72" s="9">
        <f t="shared" si="28"/>
        <v>612</v>
      </c>
      <c r="M72" s="19">
        <f t="shared" si="28"/>
        <v>792</v>
      </c>
      <c r="N72" s="11">
        <f t="shared" si="28"/>
        <v>612</v>
      </c>
      <c r="O72" s="19">
        <f t="shared" si="28"/>
        <v>756</v>
      </c>
    </row>
    <row r="73" spans="1:18" s="15" customFormat="1" ht="27" thickBot="1">
      <c r="A73" s="12" t="s">
        <v>26</v>
      </c>
      <c r="B73" s="13" t="s">
        <v>27</v>
      </c>
      <c r="C73" s="9"/>
      <c r="D73" s="14"/>
      <c r="E73" s="9"/>
      <c r="F73" s="9"/>
      <c r="G73" s="9"/>
      <c r="H73" s="9"/>
      <c r="I73" s="9"/>
      <c r="J73" s="9"/>
      <c r="K73" s="9"/>
      <c r="L73" s="9"/>
      <c r="M73" s="61"/>
      <c r="N73" s="21"/>
      <c r="O73" s="19" t="s">
        <v>97</v>
      </c>
    </row>
    <row r="74" spans="1:18" s="15" customFormat="1" ht="25.5" customHeight="1" thickBot="1">
      <c r="A74" s="116" t="s">
        <v>168</v>
      </c>
      <c r="B74" s="117"/>
      <c r="C74" s="117"/>
      <c r="D74" s="117"/>
      <c r="E74" s="118"/>
      <c r="F74" s="113" t="s">
        <v>25</v>
      </c>
      <c r="G74" s="54" t="s">
        <v>30</v>
      </c>
      <c r="H74" s="87">
        <f>H13+H35+H48+H49+H53+H54+H58+H59+H63+H64+H68+H69</f>
        <v>612</v>
      </c>
      <c r="I74" s="87">
        <f t="shared" ref="I74:O74" si="29">I13+I35+I48+I49+I53+I54+I58+I59+I63+I64+I68+I69</f>
        <v>756</v>
      </c>
      <c r="J74" s="87">
        <f t="shared" si="29"/>
        <v>504</v>
      </c>
      <c r="K74" s="87">
        <f t="shared" si="29"/>
        <v>684</v>
      </c>
      <c r="L74" s="87">
        <f t="shared" si="29"/>
        <v>348</v>
      </c>
      <c r="M74" s="87">
        <f t="shared" si="29"/>
        <v>0</v>
      </c>
      <c r="N74" s="87">
        <f t="shared" si="29"/>
        <v>228</v>
      </c>
      <c r="O74" s="87">
        <f t="shared" si="29"/>
        <v>0</v>
      </c>
    </row>
    <row r="75" spans="1:18" s="15" customFormat="1" ht="24" thickBot="1">
      <c r="A75" s="119"/>
      <c r="B75" s="120"/>
      <c r="C75" s="120"/>
      <c r="D75" s="120"/>
      <c r="E75" s="121"/>
      <c r="F75" s="114"/>
      <c r="G75" s="54" t="s">
        <v>31</v>
      </c>
      <c r="H75" s="87">
        <f>H50+H55+H60+H65+H70</f>
        <v>0</v>
      </c>
      <c r="I75" s="87">
        <f t="shared" ref="I75:O75" si="30">I50+I55+I60+I65+I70</f>
        <v>108</v>
      </c>
      <c r="J75" s="87">
        <f t="shared" si="30"/>
        <v>108</v>
      </c>
      <c r="K75" s="87">
        <f t="shared" si="30"/>
        <v>108</v>
      </c>
      <c r="L75" s="87">
        <f t="shared" si="30"/>
        <v>264</v>
      </c>
      <c r="M75" s="87">
        <f t="shared" si="30"/>
        <v>0</v>
      </c>
      <c r="N75" s="87">
        <f t="shared" si="30"/>
        <v>384</v>
      </c>
      <c r="O75" s="87">
        <f t="shared" si="30"/>
        <v>0</v>
      </c>
      <c r="R75" s="61"/>
    </row>
    <row r="76" spans="1:18" s="15" customFormat="1" ht="24" thickBot="1">
      <c r="A76" s="122" t="s">
        <v>28</v>
      </c>
      <c r="B76" s="123"/>
      <c r="C76" s="123"/>
      <c r="D76" s="123"/>
      <c r="E76" s="124"/>
      <c r="F76" s="114"/>
      <c r="G76" s="54" t="s">
        <v>32</v>
      </c>
      <c r="H76" s="87">
        <f>H51+H56+H61+H66+H71</f>
        <v>0</v>
      </c>
      <c r="I76" s="87">
        <f t="shared" ref="I76:O76" si="31">I51+I56+I61+I66+I71</f>
        <v>0</v>
      </c>
      <c r="J76" s="87">
        <f t="shared" si="31"/>
        <v>0</v>
      </c>
      <c r="K76" s="87">
        <f t="shared" si="31"/>
        <v>0</v>
      </c>
      <c r="L76" s="87">
        <f t="shared" si="31"/>
        <v>0</v>
      </c>
      <c r="M76" s="87">
        <f t="shared" si="31"/>
        <v>792</v>
      </c>
      <c r="N76" s="87">
        <f t="shared" si="31"/>
        <v>0</v>
      </c>
      <c r="O76" s="87">
        <f t="shared" si="31"/>
        <v>756</v>
      </c>
    </row>
    <row r="77" spans="1:18" ht="15.75" thickBot="1">
      <c r="A77" s="125" t="s">
        <v>29</v>
      </c>
      <c r="B77" s="126"/>
      <c r="C77" s="126"/>
      <c r="D77" s="126"/>
      <c r="E77" s="127"/>
      <c r="F77" s="114"/>
      <c r="G77" s="54" t="s">
        <v>33</v>
      </c>
      <c r="H77" s="88">
        <v>0</v>
      </c>
      <c r="I77" s="88">
        <v>0</v>
      </c>
      <c r="J77" s="88">
        <v>0</v>
      </c>
      <c r="K77" s="88">
        <v>3</v>
      </c>
      <c r="L77" s="88">
        <v>0</v>
      </c>
      <c r="M77" s="89">
        <v>3</v>
      </c>
      <c r="N77" s="90">
        <v>0</v>
      </c>
      <c r="O77" s="91">
        <v>2</v>
      </c>
      <c r="P77">
        <f>SUM(H77:O77)</f>
        <v>8</v>
      </c>
    </row>
    <row r="78" spans="1:18" ht="24" thickBot="1">
      <c r="A78" s="128"/>
      <c r="B78" s="129"/>
      <c r="C78" s="129"/>
      <c r="D78" s="129"/>
      <c r="E78" s="130"/>
      <c r="F78" s="114"/>
      <c r="G78" s="54" t="s">
        <v>34</v>
      </c>
      <c r="H78" s="88">
        <v>3</v>
      </c>
      <c r="I78" s="88">
        <v>3</v>
      </c>
      <c r="J78" s="88">
        <v>3</v>
      </c>
      <c r="K78" s="88">
        <v>6</v>
      </c>
      <c r="L78" s="88">
        <v>4</v>
      </c>
      <c r="M78" s="89">
        <v>3</v>
      </c>
      <c r="N78" s="92">
        <v>6</v>
      </c>
      <c r="O78" s="93">
        <v>2</v>
      </c>
      <c r="P78">
        <f t="shared" ref="P78:P79" si="32">SUM(H78:O78)</f>
        <v>30</v>
      </c>
    </row>
    <row r="79" spans="1:18" ht="15.75" thickBot="1">
      <c r="A79" s="131"/>
      <c r="B79" s="132"/>
      <c r="C79" s="132"/>
      <c r="D79" s="132"/>
      <c r="E79" s="133"/>
      <c r="F79" s="115"/>
      <c r="G79" s="54" t="s">
        <v>35</v>
      </c>
      <c r="H79" s="88">
        <v>1</v>
      </c>
      <c r="I79" s="88">
        <v>1</v>
      </c>
      <c r="J79" s="88">
        <v>0</v>
      </c>
      <c r="K79" s="88">
        <v>0</v>
      </c>
      <c r="L79" s="88">
        <v>0</v>
      </c>
      <c r="M79" s="89">
        <v>0</v>
      </c>
      <c r="N79" s="90">
        <v>1</v>
      </c>
      <c r="O79" s="91">
        <v>0</v>
      </c>
      <c r="P79">
        <f t="shared" si="32"/>
        <v>3</v>
      </c>
    </row>
    <row r="81" spans="1:14">
      <c r="N81" s="75">
        <f>N72+N75+N76</f>
        <v>996</v>
      </c>
    </row>
    <row r="82" spans="1:14" ht="15.75">
      <c r="F82" t="e">
        <f>G82/36</f>
        <v>#REF!</v>
      </c>
      <c r="G82" s="95" t="e">
        <f>SUM(H82:L82)</f>
        <v>#REF!</v>
      </c>
      <c r="H82" s="15" t="e">
        <f>#REF!+H54+H59+H65+H70+#REF!+#REF!+#REF!</f>
        <v>#REF!</v>
      </c>
      <c r="I82" s="15" t="e">
        <f>#REF!+I54+I59+I65+I70+#REF!+#REF!+#REF!</f>
        <v>#REF!</v>
      </c>
      <c r="J82" s="15" t="e">
        <f>#REF!+J54+J59+J65+J70+#REF!+#REF!+#REF!</f>
        <v>#REF!</v>
      </c>
      <c r="K82" s="15" t="e">
        <f>#REF!+K54+K59+K65+K70+#REF!+#REF!+#REF!</f>
        <v>#REF!</v>
      </c>
      <c r="L82" s="25" t="e">
        <f>#REF!+L54+L59+L65+L70+#REF!+#REF!+#REF!</f>
        <v>#REF!</v>
      </c>
      <c r="M82" s="37" t="s">
        <v>66</v>
      </c>
      <c r="N82" s="75" t="e">
        <f>#REF!+N54+N59+N65+N70+#REF!+#REF!+#REF!</f>
        <v>#REF!</v>
      </c>
    </row>
    <row r="83" spans="1:14" ht="15.75">
      <c r="A83" s="7"/>
      <c r="F83" t="e">
        <f>G83/36</f>
        <v>#REF!</v>
      </c>
      <c r="G83" s="95" t="e">
        <f>SUM(H83:L83)</f>
        <v>#REF!</v>
      </c>
      <c r="H83" s="15" t="e">
        <f>#REF!+H55+#REF!+H66+H71+#REF!+#REF!+#REF!</f>
        <v>#REF!</v>
      </c>
      <c r="I83" s="15" t="e">
        <f>#REF!+I55+#REF!+I66+I71+#REF!+#REF!+#REF!</f>
        <v>#REF!</v>
      </c>
      <c r="J83" s="15" t="e">
        <f>#REF!+J55+#REF!+J66+J71+#REF!+#REF!+#REF!</f>
        <v>#REF!</v>
      </c>
      <c r="K83" s="15" t="e">
        <f>#REF!+K55+#REF!+K66+K71+#REF!+#REF!+#REF!</f>
        <v>#REF!</v>
      </c>
      <c r="L83" s="25" t="e">
        <f>#REF!+L55+#REF!+L66+L71+#REF!+#REF!+#REF!</f>
        <v>#REF!</v>
      </c>
      <c r="M83" s="37" t="s">
        <v>67</v>
      </c>
      <c r="N83" s="75" t="e">
        <f>#REF!+N55+#REF!+N66+O71+#REF!+#REF!+#REF!</f>
        <v>#REF!</v>
      </c>
    </row>
    <row r="84" spans="1:14" ht="63">
      <c r="A84" s="7"/>
      <c r="G84" s="101" t="e">
        <f>SUM(H84:L84)</f>
        <v>#REF!</v>
      </c>
      <c r="H84" s="38" t="e">
        <f>H48+H53+H58+H63+H68+#REF!+#REF!+#REF!</f>
        <v>#REF!</v>
      </c>
      <c r="I84" s="38" t="e">
        <f>I48+I53+I58+I63+I68+#REF!+#REF!+#REF!</f>
        <v>#REF!</v>
      </c>
      <c r="J84" s="38" t="e">
        <f>J48+J53+J58+J63+J68+#REF!+#REF!+#REF!</f>
        <v>#REF!</v>
      </c>
      <c r="K84" s="38" t="e">
        <f>K48+K53+K58+K63+K68+#REF!+#REF!+#REF!</f>
        <v>#REF!</v>
      </c>
      <c r="L84" s="39" t="e">
        <f>L48+L53+L58+L63+L68+#REF!+#REF!+#REF!</f>
        <v>#REF!</v>
      </c>
      <c r="M84" s="37" t="s">
        <v>68</v>
      </c>
      <c r="N84" s="75" t="e">
        <f>N48+N53+N58+N63+N68+#REF!+#REF!+#REF!</f>
        <v>#REF!</v>
      </c>
    </row>
    <row r="85" spans="1:14">
      <c r="A85" s="7"/>
    </row>
    <row r="86" spans="1:14">
      <c r="A86" s="7"/>
    </row>
    <row r="87" spans="1:14">
      <c r="A87" s="7"/>
    </row>
  </sheetData>
  <mergeCells count="21">
    <mergeCell ref="H7:I7"/>
    <mergeCell ref="J7:K7"/>
    <mergeCell ref="L7:M7"/>
    <mergeCell ref="F8:F11"/>
    <mergeCell ref="G8:G11"/>
    <mergeCell ref="N7:O7"/>
    <mergeCell ref="F74:F79"/>
    <mergeCell ref="A74:E74"/>
    <mergeCell ref="A75:E75"/>
    <mergeCell ref="A76:E76"/>
    <mergeCell ref="A77:E77"/>
    <mergeCell ref="A78:E78"/>
    <mergeCell ref="A79:E79"/>
    <mergeCell ref="A72:B72"/>
    <mergeCell ref="A3:A11"/>
    <mergeCell ref="C3:C11"/>
    <mergeCell ref="D3:G6"/>
    <mergeCell ref="H3:M3"/>
    <mergeCell ref="D7:D11"/>
    <mergeCell ref="E7:E11"/>
    <mergeCell ref="F7:G7"/>
  </mergeCells>
  <pageMargins left="0.70866141732283472" right="0.70866141732283472" top="0.55118110236220474" bottom="0.35433070866141736" header="0.31496062992125984" footer="0.11811023622047245"/>
  <pageSetup paperSize="9" scale="81" orientation="landscape" r:id="rId1"/>
  <rowBreaks count="2" manualBreakCount="2">
    <brk id="27" max="14" man="1"/>
    <brk id="5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План учебного процесса</vt:lpstr>
      <vt:lpstr>Лист2</vt:lpstr>
      <vt:lpstr>Лист3</vt:lpstr>
      <vt:lpstr>'План учебного процесса'!Заголовки_для_печати</vt:lpstr>
      <vt:lpstr>'План учебного процесса'!Область_печати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Тимофеев Игорь Сергеевич</dc:creator>
  <cp:lastModifiedBy>Elena</cp:lastModifiedBy>
  <cp:lastPrinted>2019-07-29T06:20:21Z</cp:lastPrinted>
  <dcterms:created xsi:type="dcterms:W3CDTF">2011-05-21T10:25:10Z</dcterms:created>
  <dcterms:modified xsi:type="dcterms:W3CDTF">2019-10-24T16:37:13Z</dcterms:modified>
</cp:coreProperties>
</file>