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Лист1!$A$1:$M$64</definedName>
  </definedNames>
  <calcPr calcId="124519"/>
</workbook>
</file>

<file path=xl/calcChain.xml><?xml version="1.0" encoding="utf-8"?>
<calcChain xmlns="http://schemas.openxmlformats.org/spreadsheetml/2006/main">
  <c r="F31" i="1"/>
  <c r="E28"/>
  <c r="K28" l="1"/>
  <c r="D31"/>
  <c r="G51" l="1"/>
  <c r="G47"/>
  <c r="G42"/>
  <c r="G33"/>
  <c r="G28"/>
  <c r="G24"/>
  <c r="G13"/>
  <c r="G12" l="1"/>
  <c r="G41"/>
  <c r="G40" s="1"/>
  <c r="G32" s="1"/>
  <c r="J42"/>
  <c r="K42"/>
  <c r="L42"/>
  <c r="M42"/>
  <c r="K47"/>
  <c r="L47"/>
  <c r="M47"/>
  <c r="K51"/>
  <c r="L51"/>
  <c r="M51"/>
  <c r="E51"/>
  <c r="E47"/>
  <c r="D39"/>
  <c r="E42"/>
  <c r="F44"/>
  <c r="F45"/>
  <c r="F46"/>
  <c r="I42"/>
  <c r="I33"/>
  <c r="J33"/>
  <c r="K33"/>
  <c r="L33"/>
  <c r="M33"/>
  <c r="F35"/>
  <c r="D35" s="1"/>
  <c r="F36"/>
  <c r="D36" s="1"/>
  <c r="F37"/>
  <c r="D37" s="1"/>
  <c r="F38"/>
  <c r="D38" s="1"/>
  <c r="F39"/>
  <c r="F30"/>
  <c r="F29"/>
  <c r="D29" s="1"/>
  <c r="E13"/>
  <c r="E24"/>
  <c r="F26"/>
  <c r="D26" s="1"/>
  <c r="F27"/>
  <c r="D27" s="1"/>
  <c r="F25"/>
  <c r="D25" s="1"/>
  <c r="I28"/>
  <c r="J28"/>
  <c r="L28"/>
  <c r="M28"/>
  <c r="I24"/>
  <c r="J24"/>
  <c r="K24"/>
  <c r="L24"/>
  <c r="M24"/>
  <c r="H28"/>
  <c r="H24"/>
  <c r="I13"/>
  <c r="J13"/>
  <c r="K13"/>
  <c r="K12" s="1"/>
  <c r="K59" s="1"/>
  <c r="L13"/>
  <c r="M13"/>
  <c r="H13"/>
  <c r="F15"/>
  <c r="D15" s="1"/>
  <c r="F16"/>
  <c r="D16" s="1"/>
  <c r="F17"/>
  <c r="D17" s="1"/>
  <c r="F18"/>
  <c r="D18" s="1"/>
  <c r="F19"/>
  <c r="D19" s="1"/>
  <c r="F20"/>
  <c r="D20" s="1"/>
  <c r="F21"/>
  <c r="D21" s="1"/>
  <c r="F22"/>
  <c r="D22" s="1"/>
  <c r="F23"/>
  <c r="D23" s="1"/>
  <c r="F14"/>
  <c r="D14" s="1"/>
  <c r="G57" l="1"/>
  <c r="J12"/>
  <c r="J59" s="1"/>
  <c r="M12"/>
  <c r="M59" s="1"/>
  <c r="I12"/>
  <c r="L12"/>
  <c r="L59" s="1"/>
  <c r="F24"/>
  <c r="D24" s="1"/>
  <c r="E41"/>
  <c r="E40" s="1"/>
  <c r="I59"/>
  <c r="E12"/>
  <c r="M41"/>
  <c r="M40" s="1"/>
  <c r="M32" s="1"/>
  <c r="M57" s="1"/>
  <c r="K41"/>
  <c r="F13"/>
  <c r="D13" s="1"/>
  <c r="H12"/>
  <c r="D30"/>
  <c r="F28"/>
  <c r="L41"/>
  <c r="I61"/>
  <c r="J61"/>
  <c r="K61"/>
  <c r="L61"/>
  <c r="M61"/>
  <c r="H61"/>
  <c r="J60"/>
  <c r="K60"/>
  <c r="L60"/>
  <c r="M60"/>
  <c r="I60"/>
  <c r="I51"/>
  <c r="J51"/>
  <c r="J47"/>
  <c r="I47"/>
  <c r="H51"/>
  <c r="H42"/>
  <c r="F56"/>
  <c r="F34"/>
  <c r="D34" s="1"/>
  <c r="H33"/>
  <c r="F33" s="1"/>
  <c r="I41" l="1"/>
  <c r="I40" s="1"/>
  <c r="I32" s="1"/>
  <c r="I57" s="1"/>
  <c r="F42"/>
  <c r="H59"/>
  <c r="K40"/>
  <c r="K32" s="1"/>
  <c r="K57" s="1"/>
  <c r="H47"/>
  <c r="H41" s="1"/>
  <c r="H40" s="1"/>
  <c r="H32" s="1"/>
  <c r="H57" s="1"/>
  <c r="F51"/>
  <c r="J41"/>
  <c r="L40"/>
  <c r="L32" s="1"/>
  <c r="L57" s="1"/>
  <c r="D28"/>
  <c r="J40" l="1"/>
  <c r="J32" s="1"/>
  <c r="J57" s="1"/>
  <c r="F40"/>
  <c r="F12"/>
  <c r="N39"/>
  <c r="F32" l="1"/>
  <c r="F57" s="1"/>
  <c r="F55"/>
  <c r="F54"/>
  <c r="N53"/>
  <c r="F53"/>
  <c r="F52"/>
  <c r="D52" s="1"/>
  <c r="D51" l="1"/>
  <c r="N13"/>
  <c r="E33" l="1"/>
  <c r="E32" s="1"/>
  <c r="D32" s="1"/>
  <c r="F41" l="1"/>
  <c r="N12"/>
  <c r="F50" l="1"/>
  <c r="F48"/>
  <c r="F49"/>
  <c r="N44"/>
  <c r="F43"/>
  <c r="D33" l="1"/>
  <c r="H60"/>
  <c r="E57" l="1"/>
  <c r="N58"/>
  <c r="N38"/>
  <c r="N33" s="1"/>
  <c r="D43"/>
  <c r="D42"/>
  <c r="N62"/>
  <c r="N63"/>
  <c r="N64"/>
  <c r="N61"/>
  <c r="N60"/>
  <c r="O60" s="1"/>
  <c r="N9"/>
  <c r="N56"/>
  <c r="P61" l="1"/>
  <c r="H65" l="1"/>
  <c r="N59"/>
  <c r="L65"/>
  <c r="I65"/>
  <c r="D41"/>
  <c r="N40"/>
  <c r="J65"/>
  <c r="M65"/>
  <c r="K65"/>
  <c r="N57"/>
  <c r="D40" l="1"/>
  <c r="F47"/>
  <c r="D47" s="1"/>
  <c r="N47"/>
  <c r="N41" s="1"/>
  <c r="D12"/>
  <c r="D57" l="1"/>
</calcChain>
</file>

<file path=xl/sharedStrings.xml><?xml version="1.0" encoding="utf-8"?>
<sst xmlns="http://schemas.openxmlformats.org/spreadsheetml/2006/main" count="165" uniqueCount="137">
  <si>
    <t xml:space="preserve">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</si>
  <si>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</si>
  <si>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</si>
  <si>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</si>
  <si>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 xml:space="preserve">самостоятельная учебная работа </t>
  </si>
  <si>
    <t>Обязательная аудиторная</t>
  </si>
  <si>
    <t>I курс</t>
  </si>
  <si>
    <t>II курс</t>
  </si>
  <si>
    <t>III курс</t>
  </si>
  <si>
    <t>в т. ч. лаб. и практ. занятий</t>
  </si>
  <si>
    <t>нед.</t>
  </si>
  <si>
    <t>Общеобразовательный цикл</t>
  </si>
  <si>
    <t>ОП.00</t>
  </si>
  <si>
    <t xml:space="preserve">Общепрофессиональный цикл 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</si>
  <si>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</si>
  <si>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</si>
  <si>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</si>
  <si>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</si>
  <si>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</si>
  <si>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</si>
  <si>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</si>
  <si>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</si>
  <si>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</si>
  <si>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ПП.02</t>
  </si>
  <si>
    <t>ФК.00</t>
  </si>
  <si>
    <t>Физическая культура</t>
  </si>
  <si>
    <t>Всего</t>
  </si>
  <si>
    <t>ГИА</t>
  </si>
  <si>
    <t>Государственная (итоговая) аттестация</t>
  </si>
  <si>
    <t>Государственная (итоговая) аттестация:</t>
  </si>
  <si>
    <t>Выпускная квалификационная работа</t>
  </si>
  <si>
    <t>дисциплин и МДК</t>
  </si>
  <si>
    <t>учебной практики</t>
  </si>
  <si>
    <t xml:space="preserve">производств. практики </t>
  </si>
  <si>
    <t>экзаменов</t>
  </si>
  <si>
    <t>дифф. зачетов</t>
  </si>
  <si>
    <t>зачетов</t>
  </si>
  <si>
    <t>Формы промежуточной аттестации</t>
  </si>
  <si>
    <t>всего занятий</t>
  </si>
  <si>
    <t>1 сем.</t>
  </si>
  <si>
    <t>2 сем.</t>
  </si>
  <si>
    <t>3 сем.</t>
  </si>
  <si>
    <t>4 сем.</t>
  </si>
  <si>
    <t>5 сем.</t>
  </si>
  <si>
    <t>6 сем.</t>
  </si>
  <si>
    <t>Иностранный язык</t>
  </si>
  <si>
    <t>История</t>
  </si>
  <si>
    <t>ОБЖ</t>
  </si>
  <si>
    <t>Безопасность жизнедеятельности</t>
  </si>
  <si>
    <t>ПМ.02</t>
  </si>
  <si>
    <t>МДК.02.01</t>
  </si>
  <si>
    <t>Распределение обязательной аудиторной нагрузки курсам и семестрам (час. в семестр)</t>
  </si>
  <si>
    <t xml:space="preserve"> </t>
  </si>
  <si>
    <t>ДЗ</t>
  </si>
  <si>
    <t>2. План учебного процесса</t>
  </si>
  <si>
    <t>Химия</t>
  </si>
  <si>
    <t>Биология</t>
  </si>
  <si>
    <t>Физика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</si>
  <si>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</si>
  <si>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</si>
  <si>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</si>
  <si>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</si>
  <si>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</si>
  <si>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</si>
  <si>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</si>
  <si>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</si>
  <si>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</si>
  <si>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</si>
  <si>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</si>
  <si>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</si>
  <si>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Информатика</t>
  </si>
  <si>
    <t>Обществознание (вкл. экономику и право)</t>
  </si>
  <si>
    <t>ОУД.12</t>
  </si>
  <si>
    <t>ОУД.13</t>
  </si>
  <si>
    <t>География</t>
  </si>
  <si>
    <t>Экология</t>
  </si>
  <si>
    <t>ОП.01</t>
  </si>
  <si>
    <t>ОП.02</t>
  </si>
  <si>
    <t>ОП.04</t>
  </si>
  <si>
    <t>ОП.05</t>
  </si>
  <si>
    <t xml:space="preserve"> -</t>
  </si>
  <si>
    <t>Э(к)</t>
  </si>
  <si>
    <t>ОД</t>
  </si>
  <si>
    <t>ОДП</t>
  </si>
  <si>
    <t>Профильные дисциплины</t>
  </si>
  <si>
    <t>ПОО</t>
  </si>
  <si>
    <t>Предлагаемые ОО</t>
  </si>
  <si>
    <t>ОУД.14</t>
  </si>
  <si>
    <t>ОУД.15</t>
  </si>
  <si>
    <t>Основы предпринимательства</t>
  </si>
  <si>
    <t>Технология</t>
  </si>
  <si>
    <t>ПП</t>
  </si>
  <si>
    <t>Профессиональная подготовка</t>
  </si>
  <si>
    <t>ОДБ</t>
  </si>
  <si>
    <t>Базовые дисциплины</t>
  </si>
  <si>
    <t>Основы материаловедения</t>
  </si>
  <si>
    <t>Основы электротехники</t>
  </si>
  <si>
    <t>ОП.03</t>
  </si>
  <si>
    <t>ПМ.03</t>
  </si>
  <si>
    <t>МДК.03.01</t>
  </si>
  <si>
    <t>УП.03</t>
  </si>
  <si>
    <t>ПП.03</t>
  </si>
  <si>
    <t>ОП.06</t>
  </si>
  <si>
    <t>Технические измерения</t>
  </si>
  <si>
    <t>Техническая графика</t>
  </si>
  <si>
    <t>Основы слесарных и сборочных работ</t>
  </si>
  <si>
    <t>Слесарная обработка деталей, изготовление, сборка и ремонт приспособлений, режущего и измерительного инструмента</t>
  </si>
  <si>
    <t>Технология изготовления и ремонта машин и оборудования различного назначения</t>
  </si>
  <si>
    <t>Сборка, регулировка и испытание сборочных единиц, узлов и механизмов машин, оборудования, агрегатов</t>
  </si>
  <si>
    <t>Организация и технология сборки, регулировки и испытания машин и оборудования различного назначения</t>
  </si>
  <si>
    <t>Разборка, ремонт, сборка и испытание узлов и механизмов оборудования, агрегатов и машин</t>
  </si>
  <si>
    <t>Организация и технология ремонта оборудования различного назначения</t>
  </si>
  <si>
    <t>1/12/3</t>
  </si>
  <si>
    <t>1/9/1</t>
  </si>
  <si>
    <t>–,–,–,Э</t>
  </si>
  <si>
    <t>–,–,–,ДЗ</t>
  </si>
  <si>
    <t>–,–,–, ДЗ</t>
  </si>
  <si>
    <t>– ,ДЗ</t>
  </si>
  <si>
    <t>–, ДЗ</t>
  </si>
  <si>
    <t>–,–, ДЗ</t>
  </si>
  <si>
    <t>–,–,ДЗ</t>
  </si>
  <si>
    <t>–,З, –, ДЗ</t>
  </si>
  <si>
    <t>–/1/2</t>
  </si>
  <si>
    <t>–,–,–, Э</t>
  </si>
  <si>
    <t>–/2/–</t>
  </si>
  <si>
    <t>1/5/–</t>
  </si>
  <si>
    <t>–,ДЗ</t>
  </si>
  <si>
    <t>–,–,–,–,З</t>
  </si>
  <si>
    <t>–/7/3</t>
  </si>
  <si>
    <t>–/6/3</t>
  </si>
  <si>
    <t>–,–,–,–, ДЗ</t>
  </si>
  <si>
    <t>–,–,–, –,ДЗ</t>
  </si>
  <si>
    <t>2/24/6</t>
  </si>
  <si>
    <t>ОУД.16</t>
  </si>
  <si>
    <t>Астрономия</t>
  </si>
  <si>
    <t>Консультации для обучающихся предусматриваются из расчета 4 часа на одного обучающегося на каждый учебный год</t>
  </si>
  <si>
    <t>Математика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</si>
</sst>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0" fillId="3" borderId="0" xfId="0" applyFill="1"/>
    <xf numFmtId="0" fontId="4" fillId="0" borderId="8" xfId="0" applyFont="1" applyFill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horizontal="center" wrapText="1"/>
    </xf>
    <xf numFmtId="0" fontId="0" fillId="4" borderId="0" xfId="0" applyFill="1"/>
    <xf numFmtId="0" fontId="2" fillId="4" borderId="8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14" fillId="0" borderId="0" xfId="0" applyFont="1"/>
    <xf numFmtId="0" fontId="4" fillId="5" borderId="8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wrapText="1"/>
    </xf>
    <xf numFmtId="0" fontId="0" fillId="5" borderId="0" xfId="0" applyFill="1"/>
    <xf numFmtId="0" fontId="8" fillId="5" borderId="12" xfId="0" applyFont="1" applyFill="1" applyBorder="1" applyAlignment="1"/>
    <xf numFmtId="0" fontId="8" fillId="5" borderId="0" xfId="0" applyFont="1" applyFill="1" applyBorder="1" applyAlignment="1"/>
    <xf numFmtId="0" fontId="0" fillId="5" borderId="12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6" fillId="5" borderId="8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 wrapText="1"/>
    </xf>
    <xf numFmtId="0" fontId="4" fillId="5" borderId="10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49" fontId="3" fillId="6" borderId="8" xfId="0" applyNumberFormat="1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6" borderId="0" xfId="0" applyFill="1"/>
    <xf numFmtId="0" fontId="1" fillId="6" borderId="0" xfId="0" applyFont="1" applyFill="1"/>
    <xf numFmtId="0" fontId="9" fillId="6" borderId="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 wrapText="1"/>
    </xf>
    <xf numFmtId="0" fontId="1" fillId="4" borderId="0" xfId="0" applyFont="1" applyFill="1"/>
    <xf numFmtId="0" fontId="13" fillId="4" borderId="0" xfId="0" applyFont="1" applyFill="1"/>
    <xf numFmtId="0" fontId="12" fillId="4" borderId="0" xfId="0" applyFont="1" applyFill="1"/>
    <xf numFmtId="0" fontId="2" fillId="2" borderId="4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13" fillId="2" borderId="0" xfId="0" applyFont="1" applyFill="1"/>
    <xf numFmtId="0" fontId="4" fillId="7" borderId="4" xfId="0" applyFont="1" applyFill="1" applyBorder="1" applyAlignment="1">
      <alignment wrapText="1"/>
    </xf>
    <xf numFmtId="0" fontId="4" fillId="7" borderId="8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 wrapText="1"/>
    </xf>
    <xf numFmtId="0" fontId="0" fillId="7" borderId="0" xfId="0" applyFill="1"/>
    <xf numFmtId="0" fontId="0" fillId="7" borderId="1" xfId="0" applyFill="1" applyBorder="1" applyAlignment="1">
      <alignment horizontal="center"/>
    </xf>
    <xf numFmtId="0" fontId="15" fillId="4" borderId="8" xfId="0" applyFont="1" applyFill="1" applyBorder="1" applyAlignment="1">
      <alignment horizontal="center" wrapText="1"/>
    </xf>
    <xf numFmtId="49" fontId="15" fillId="4" borderId="8" xfId="0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 wrapText="1"/>
    </xf>
    <xf numFmtId="0" fontId="5" fillId="5" borderId="8" xfId="0" applyFont="1" applyFill="1" applyBorder="1" applyAlignment="1">
      <alignment wrapText="1"/>
    </xf>
    <xf numFmtId="0" fontId="8" fillId="5" borderId="13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13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2" fillId="5" borderId="14" xfId="0" applyFont="1" applyFill="1" applyBorder="1" applyAlignment="1">
      <alignment horizontal="right" wrapText="1"/>
    </xf>
    <xf numFmtId="0" fontId="2" fillId="5" borderId="5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topLeftCell="A45" zoomScale="90" zoomScaleSheetLayoutView="90" workbookViewId="0">
      <selection activeCell="M52" sqref="M52"/>
    </sheetView>
  </sheetViews>
  <sheetFormatPr defaultRowHeight="15"/>
  <cols>
    <col min="1" max="1" width="14" customWidth="1"/>
    <col min="2" max="2" width="27.140625" customWidth="1"/>
    <col min="3" max="3" width="13.5703125" customWidth="1"/>
    <col min="4" max="4" width="8.42578125" customWidth="1"/>
    <col min="5" max="5" width="7.85546875" customWidth="1"/>
    <col min="6" max="6" width="8.28515625" customWidth="1"/>
    <col min="7" max="7" width="9.7109375" customWidth="1"/>
    <col min="8" max="8" width="7.42578125" style="32" customWidth="1"/>
    <col min="9" max="9" width="6.7109375" style="32" customWidth="1"/>
    <col min="10" max="10" width="6.85546875" customWidth="1"/>
    <col min="11" max="11" width="5.85546875" customWidth="1"/>
    <col min="12" max="12" width="6.7109375" style="25" customWidth="1"/>
    <col min="13" max="13" width="7.42578125" style="25" customWidth="1"/>
    <col min="15" max="15" width="5.7109375" customWidth="1"/>
  </cols>
  <sheetData>
    <row r="1" spans="1:15" ht="19.5" thickBot="1">
      <c r="A1" s="23" t="s">
        <v>54</v>
      </c>
      <c r="J1" s="32"/>
      <c r="K1" s="32"/>
      <c r="L1" s="32"/>
      <c r="M1" s="32"/>
    </row>
    <row r="2" spans="1:15" ht="30" customHeight="1">
      <c r="A2" s="103" t="s">
        <v>0</v>
      </c>
      <c r="B2" s="1"/>
      <c r="C2" s="106" t="s">
        <v>37</v>
      </c>
      <c r="D2" s="109" t="s">
        <v>2</v>
      </c>
      <c r="E2" s="110"/>
      <c r="F2" s="110"/>
      <c r="G2" s="111"/>
      <c r="H2" s="78" t="s">
        <v>51</v>
      </c>
      <c r="I2" s="79"/>
      <c r="J2" s="79"/>
      <c r="K2" s="79"/>
      <c r="L2" s="79"/>
      <c r="M2" s="79"/>
    </row>
    <row r="3" spans="1:15" ht="10.5" customHeight="1">
      <c r="A3" s="104"/>
      <c r="B3" s="2"/>
      <c r="C3" s="107"/>
      <c r="D3" s="112"/>
      <c r="E3" s="113"/>
      <c r="F3" s="113"/>
      <c r="G3" s="114"/>
      <c r="H3" s="33"/>
      <c r="I3" s="34"/>
      <c r="J3" s="34"/>
      <c r="K3" s="34"/>
      <c r="L3" s="34"/>
      <c r="M3" s="34"/>
    </row>
    <row r="4" spans="1:15">
      <c r="A4" s="104"/>
      <c r="B4" s="2"/>
      <c r="C4" s="107"/>
      <c r="D4" s="112"/>
      <c r="E4" s="113"/>
      <c r="F4" s="113"/>
      <c r="G4" s="114"/>
      <c r="H4" s="35"/>
      <c r="I4" s="36"/>
      <c r="J4" s="36"/>
      <c r="K4" s="36"/>
      <c r="L4" s="36"/>
      <c r="M4" s="45"/>
    </row>
    <row r="5" spans="1:15" ht="15.75" thickBot="1">
      <c r="A5" s="104"/>
      <c r="B5" s="2"/>
      <c r="C5" s="107"/>
      <c r="D5" s="115"/>
      <c r="E5" s="116"/>
      <c r="F5" s="116"/>
      <c r="G5" s="117"/>
      <c r="H5" s="37"/>
      <c r="I5" s="38"/>
      <c r="J5" s="16"/>
      <c r="K5" s="16"/>
      <c r="L5" s="38"/>
      <c r="M5" s="38"/>
    </row>
    <row r="6" spans="1:15" ht="29.25" customHeight="1" thickBot="1">
      <c r="A6" s="104"/>
      <c r="B6" s="2"/>
      <c r="C6" s="107"/>
      <c r="D6" s="103" t="s">
        <v>3</v>
      </c>
      <c r="E6" s="103" t="s">
        <v>4</v>
      </c>
      <c r="F6" s="118" t="s">
        <v>5</v>
      </c>
      <c r="G6" s="119"/>
      <c r="H6" s="122" t="s">
        <v>6</v>
      </c>
      <c r="I6" s="123"/>
      <c r="J6" s="124" t="s">
        <v>7</v>
      </c>
      <c r="K6" s="125"/>
      <c r="L6" s="122" t="s">
        <v>8</v>
      </c>
      <c r="M6" s="123"/>
    </row>
    <row r="7" spans="1:15" ht="58.5" customHeight="1">
      <c r="A7" s="104"/>
      <c r="B7" s="120" t="s">
        <v>1</v>
      </c>
      <c r="C7" s="107"/>
      <c r="D7" s="104"/>
      <c r="E7" s="104"/>
      <c r="F7" s="106" t="s">
        <v>38</v>
      </c>
      <c r="G7" s="103" t="s">
        <v>9</v>
      </c>
      <c r="H7" s="39" t="s">
        <v>39</v>
      </c>
      <c r="I7" s="39" t="s">
        <v>40</v>
      </c>
      <c r="J7" s="3" t="s">
        <v>41</v>
      </c>
      <c r="K7" s="3" t="s">
        <v>42</v>
      </c>
      <c r="L7" s="39" t="s">
        <v>43</v>
      </c>
      <c r="M7" s="39" t="s">
        <v>44</v>
      </c>
    </row>
    <row r="8" spans="1:15">
      <c r="A8" s="104"/>
      <c r="B8" s="120"/>
      <c r="C8" s="107"/>
      <c r="D8" s="104"/>
      <c r="E8" s="104"/>
      <c r="F8" s="107"/>
      <c r="G8" s="104"/>
      <c r="H8" s="39"/>
      <c r="I8" s="39"/>
      <c r="J8" s="3"/>
      <c r="K8" s="3"/>
      <c r="L8" s="39"/>
      <c r="M8" s="39"/>
    </row>
    <row r="9" spans="1:15">
      <c r="A9" s="104"/>
      <c r="B9" s="120"/>
      <c r="C9" s="107"/>
      <c r="D9" s="104"/>
      <c r="E9" s="104"/>
      <c r="F9" s="107"/>
      <c r="G9" s="104"/>
      <c r="H9" s="39">
        <v>17</v>
      </c>
      <c r="I9" s="39">
        <v>24</v>
      </c>
      <c r="J9" s="3">
        <v>17</v>
      </c>
      <c r="K9" s="3">
        <v>22</v>
      </c>
      <c r="L9" s="39">
        <v>17</v>
      </c>
      <c r="M9" s="39">
        <v>18</v>
      </c>
      <c r="N9" s="17">
        <f>SUM(H9:M9)</f>
        <v>115</v>
      </c>
    </row>
    <row r="10" spans="1:15" ht="31.5" customHeight="1" thickBot="1">
      <c r="A10" s="105"/>
      <c r="B10" s="121"/>
      <c r="C10" s="108"/>
      <c r="D10" s="105"/>
      <c r="E10" s="105"/>
      <c r="F10" s="108"/>
      <c r="G10" s="105"/>
      <c r="H10" s="40" t="s">
        <v>10</v>
      </c>
      <c r="I10" s="40" t="s">
        <v>10</v>
      </c>
      <c r="J10" s="4" t="s">
        <v>10</v>
      </c>
      <c r="K10" s="4" t="s">
        <v>10</v>
      </c>
      <c r="L10" s="40" t="s">
        <v>10</v>
      </c>
      <c r="M10" s="40" t="s">
        <v>10</v>
      </c>
    </row>
    <row r="11" spans="1:15" ht="15.75" thickBot="1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41">
        <v>8</v>
      </c>
      <c r="I11" s="41">
        <v>9</v>
      </c>
      <c r="J11" s="6">
        <v>10</v>
      </c>
      <c r="K11" s="6">
        <v>11</v>
      </c>
      <c r="L11" s="41">
        <v>12</v>
      </c>
      <c r="M11" s="41">
        <v>13</v>
      </c>
    </row>
    <row r="12" spans="1:15" s="52" customFormat="1" ht="19.5" thickBot="1">
      <c r="A12" s="47" t="s">
        <v>82</v>
      </c>
      <c r="B12" s="48" t="s">
        <v>11</v>
      </c>
      <c r="C12" s="49" t="s">
        <v>112</v>
      </c>
      <c r="D12" s="50">
        <f>E12+F12</f>
        <v>2936</v>
      </c>
      <c r="E12" s="50">
        <f>E13+E24+E28</f>
        <v>884</v>
      </c>
      <c r="F12" s="50">
        <f>F13+F24+F28</f>
        <v>2052</v>
      </c>
      <c r="G12" s="50">
        <f>G13+G24+G28</f>
        <v>909</v>
      </c>
      <c r="H12" s="50">
        <f>H13+H24+H28</f>
        <v>452</v>
      </c>
      <c r="I12" s="50">
        <f t="shared" ref="I12:M12" si="0">I13+I24+I28</f>
        <v>716</v>
      </c>
      <c r="J12" s="50">
        <f t="shared" si="0"/>
        <v>380</v>
      </c>
      <c r="K12" s="50">
        <f t="shared" si="0"/>
        <v>504</v>
      </c>
      <c r="L12" s="50">
        <f t="shared" si="0"/>
        <v>0</v>
      </c>
      <c r="M12" s="50">
        <f t="shared" si="0"/>
        <v>0</v>
      </c>
      <c r="N12" s="51">
        <f t="shared" ref="N12:N13" si="1">SUM(N14:N28)</f>
        <v>2124</v>
      </c>
      <c r="O12" s="52" t="s">
        <v>52</v>
      </c>
    </row>
    <row r="13" spans="1:15" s="25" customFormat="1" ht="16.5" thickBot="1">
      <c r="A13" s="57" t="s">
        <v>93</v>
      </c>
      <c r="B13" s="58" t="s">
        <v>94</v>
      </c>
      <c r="C13" s="73" t="s">
        <v>113</v>
      </c>
      <c r="D13" s="26">
        <f t="shared" ref="D13:D31" si="2">E13+F13</f>
        <v>1872</v>
      </c>
      <c r="E13" s="26">
        <f>SUM(E14:E23)</f>
        <v>573</v>
      </c>
      <c r="F13" s="26">
        <f>SUM(H13:M13)</f>
        <v>1299</v>
      </c>
      <c r="G13" s="26">
        <f>SUM(G14:G23)</f>
        <v>639</v>
      </c>
      <c r="H13" s="26">
        <f>SUM(H14:H23)</f>
        <v>323</v>
      </c>
      <c r="I13" s="26">
        <f t="shared" ref="I13:M13" si="3">SUM(I14:I23)</f>
        <v>569</v>
      </c>
      <c r="J13" s="26">
        <f t="shared" si="3"/>
        <v>240</v>
      </c>
      <c r="K13" s="26">
        <f t="shared" si="3"/>
        <v>167</v>
      </c>
      <c r="L13" s="26">
        <f t="shared" si="3"/>
        <v>0</v>
      </c>
      <c r="M13" s="26">
        <f t="shared" si="3"/>
        <v>0</v>
      </c>
      <c r="N13" s="59">
        <f t="shared" si="1"/>
        <v>1911</v>
      </c>
      <c r="O13" s="25" t="s">
        <v>52</v>
      </c>
    </row>
    <row r="14" spans="1:15" ht="16.5" customHeight="1" thickBot="1">
      <c r="A14" s="10" t="s">
        <v>58</v>
      </c>
      <c r="B14" s="11" t="s">
        <v>59</v>
      </c>
      <c r="C14" s="14" t="s">
        <v>114</v>
      </c>
      <c r="D14" s="41">
        <f t="shared" si="2"/>
        <v>412</v>
      </c>
      <c r="E14" s="9">
        <v>127</v>
      </c>
      <c r="F14" s="9">
        <f>SUM(H14:M14)</f>
        <v>285</v>
      </c>
      <c r="G14" s="9">
        <v>120</v>
      </c>
      <c r="H14" s="42">
        <v>51</v>
      </c>
      <c r="I14" s="42">
        <v>138</v>
      </c>
      <c r="J14" s="9">
        <v>50</v>
      </c>
      <c r="K14" s="9">
        <v>46</v>
      </c>
      <c r="L14" s="42"/>
      <c r="M14" s="42"/>
      <c r="N14">
        <v>285</v>
      </c>
    </row>
    <row r="15" spans="1:15" ht="15.75" customHeight="1" thickBot="1">
      <c r="A15" s="10" t="s">
        <v>60</v>
      </c>
      <c r="B15" s="11" t="s">
        <v>45</v>
      </c>
      <c r="C15" s="15" t="s">
        <v>115</v>
      </c>
      <c r="D15" s="41">
        <f t="shared" si="2"/>
        <v>244</v>
      </c>
      <c r="E15" s="9">
        <v>73</v>
      </c>
      <c r="F15" s="9">
        <f t="shared" ref="F15:F23" si="4">SUM(H15:M15)</f>
        <v>171</v>
      </c>
      <c r="G15" s="9">
        <v>171</v>
      </c>
      <c r="H15" s="42">
        <v>34</v>
      </c>
      <c r="I15" s="42">
        <v>78</v>
      </c>
      <c r="J15" s="9">
        <v>27</v>
      </c>
      <c r="K15" s="9">
        <v>32</v>
      </c>
      <c r="L15" s="42"/>
      <c r="M15" s="42"/>
      <c r="N15">
        <v>171</v>
      </c>
    </row>
    <row r="16" spans="1:15" ht="15" customHeight="1" thickBot="1">
      <c r="A16" s="10" t="s">
        <v>61</v>
      </c>
      <c r="B16" s="11" t="s">
        <v>46</v>
      </c>
      <c r="C16" s="15" t="s">
        <v>115</v>
      </c>
      <c r="D16" s="41">
        <f t="shared" si="2"/>
        <v>244</v>
      </c>
      <c r="E16" s="9">
        <v>73</v>
      </c>
      <c r="F16" s="9">
        <f t="shared" si="4"/>
        <v>171</v>
      </c>
      <c r="G16" s="9">
        <v>65</v>
      </c>
      <c r="H16" s="42">
        <v>34</v>
      </c>
      <c r="I16" s="42">
        <v>74</v>
      </c>
      <c r="J16" s="9">
        <v>26</v>
      </c>
      <c r="K16" s="9">
        <v>37</v>
      </c>
      <c r="L16" s="42"/>
      <c r="M16" s="42"/>
      <c r="N16">
        <v>285</v>
      </c>
    </row>
    <row r="17" spans="1:14" ht="28.5" customHeight="1" thickBot="1">
      <c r="A17" s="10" t="s">
        <v>62</v>
      </c>
      <c r="B17" s="22" t="s">
        <v>71</v>
      </c>
      <c r="C17" s="15" t="s">
        <v>116</v>
      </c>
      <c r="D17" s="41">
        <f t="shared" si="2"/>
        <v>245</v>
      </c>
      <c r="E17" s="9">
        <v>74</v>
      </c>
      <c r="F17" s="9">
        <f t="shared" si="4"/>
        <v>171</v>
      </c>
      <c r="G17" s="9">
        <v>43</v>
      </c>
      <c r="H17" s="42">
        <v>34</v>
      </c>
      <c r="I17" s="42">
        <v>74</v>
      </c>
      <c r="J17" s="9">
        <v>26</v>
      </c>
      <c r="K17" s="9">
        <v>37</v>
      </c>
      <c r="L17" s="42"/>
      <c r="M17" s="42"/>
      <c r="N17">
        <v>171</v>
      </c>
    </row>
    <row r="18" spans="1:14" ht="15" customHeight="1" thickBot="1">
      <c r="A18" s="10" t="s">
        <v>63</v>
      </c>
      <c r="B18" s="11" t="s">
        <v>55</v>
      </c>
      <c r="C18" s="15" t="s">
        <v>117</v>
      </c>
      <c r="D18" s="41">
        <f t="shared" si="2"/>
        <v>165</v>
      </c>
      <c r="E18" s="9">
        <v>51</v>
      </c>
      <c r="F18" s="9">
        <f t="shared" si="4"/>
        <v>114</v>
      </c>
      <c r="G18" s="9">
        <v>20</v>
      </c>
      <c r="H18" s="42">
        <v>51</v>
      </c>
      <c r="I18" s="42">
        <v>63</v>
      </c>
      <c r="J18" s="20"/>
      <c r="K18" s="20"/>
      <c r="L18" s="42"/>
      <c r="M18" s="42"/>
      <c r="N18">
        <v>171</v>
      </c>
    </row>
    <row r="19" spans="1:14" ht="15" customHeight="1" thickBot="1">
      <c r="A19" s="10" t="s">
        <v>64</v>
      </c>
      <c r="B19" s="11" t="s">
        <v>56</v>
      </c>
      <c r="C19" s="15" t="s">
        <v>118</v>
      </c>
      <c r="D19" s="41">
        <f t="shared" si="2"/>
        <v>102</v>
      </c>
      <c r="E19" s="9">
        <v>30</v>
      </c>
      <c r="F19" s="9">
        <f t="shared" si="4"/>
        <v>72</v>
      </c>
      <c r="G19" s="9">
        <v>10</v>
      </c>
      <c r="H19" s="42">
        <v>34</v>
      </c>
      <c r="I19" s="42">
        <v>38</v>
      </c>
      <c r="J19" s="20"/>
      <c r="K19" s="20"/>
      <c r="L19" s="42"/>
      <c r="M19" s="42"/>
      <c r="N19">
        <v>72</v>
      </c>
    </row>
    <row r="20" spans="1:14" ht="16.5" customHeight="1" thickBot="1">
      <c r="A20" s="10" t="s">
        <v>65</v>
      </c>
      <c r="B20" s="11" t="s">
        <v>47</v>
      </c>
      <c r="C20" s="15" t="s">
        <v>118</v>
      </c>
      <c r="D20" s="41">
        <f t="shared" si="2"/>
        <v>103</v>
      </c>
      <c r="E20" s="9">
        <v>31</v>
      </c>
      <c r="F20" s="9">
        <f t="shared" si="4"/>
        <v>72</v>
      </c>
      <c r="G20" s="9">
        <v>36</v>
      </c>
      <c r="H20" s="42">
        <v>34</v>
      </c>
      <c r="I20" s="42">
        <v>38</v>
      </c>
      <c r="J20" s="9"/>
      <c r="K20" s="9"/>
      <c r="L20" s="42"/>
      <c r="M20" s="42"/>
      <c r="N20">
        <v>120</v>
      </c>
    </row>
    <row r="21" spans="1:14" ht="15" customHeight="1" thickBot="1">
      <c r="A21" s="10" t="s">
        <v>66</v>
      </c>
      <c r="B21" s="11" t="s">
        <v>74</v>
      </c>
      <c r="C21" s="9" t="s">
        <v>119</v>
      </c>
      <c r="D21" s="41">
        <f t="shared" si="2"/>
        <v>50</v>
      </c>
      <c r="E21" s="9">
        <v>14</v>
      </c>
      <c r="F21" s="9">
        <f t="shared" si="4"/>
        <v>36</v>
      </c>
      <c r="G21" s="9">
        <v>1</v>
      </c>
      <c r="H21" s="42"/>
      <c r="I21" s="42"/>
      <c r="J21" s="9">
        <v>36</v>
      </c>
      <c r="K21" s="9"/>
      <c r="L21" s="42"/>
      <c r="M21" s="42"/>
      <c r="N21">
        <v>242</v>
      </c>
    </row>
    <row r="22" spans="1:14" ht="15.75" customHeight="1" thickBot="1">
      <c r="A22" s="10" t="s">
        <v>67</v>
      </c>
      <c r="B22" s="11" t="s">
        <v>75</v>
      </c>
      <c r="C22" s="9" t="s">
        <v>120</v>
      </c>
      <c r="D22" s="41">
        <f t="shared" si="2"/>
        <v>50</v>
      </c>
      <c r="E22" s="9">
        <v>14</v>
      </c>
      <c r="F22" s="9">
        <f t="shared" si="4"/>
        <v>36</v>
      </c>
      <c r="G22" s="20">
        <v>2</v>
      </c>
      <c r="H22" s="42"/>
      <c r="I22" s="42"/>
      <c r="J22" s="9">
        <v>36</v>
      </c>
      <c r="K22" s="9"/>
      <c r="L22" s="42"/>
      <c r="M22" s="42"/>
      <c r="N22">
        <v>114</v>
      </c>
    </row>
    <row r="23" spans="1:14" ht="17.25" customHeight="1" thickBot="1">
      <c r="A23" s="10" t="s">
        <v>68</v>
      </c>
      <c r="B23" s="22" t="s">
        <v>25</v>
      </c>
      <c r="C23" s="9" t="s">
        <v>121</v>
      </c>
      <c r="D23" s="41">
        <f t="shared" si="2"/>
        <v>257</v>
      </c>
      <c r="E23" s="9">
        <v>86</v>
      </c>
      <c r="F23" s="9">
        <f t="shared" si="4"/>
        <v>171</v>
      </c>
      <c r="G23" s="20">
        <v>171</v>
      </c>
      <c r="H23" s="42">
        <v>51</v>
      </c>
      <c r="I23" s="42">
        <v>66</v>
      </c>
      <c r="J23" s="9">
        <v>39</v>
      </c>
      <c r="K23" s="9">
        <v>15</v>
      </c>
      <c r="L23" s="42"/>
      <c r="M23" s="42"/>
      <c r="N23">
        <v>171</v>
      </c>
    </row>
    <row r="24" spans="1:14" s="60" customFormat="1" ht="16.5" thickBot="1">
      <c r="A24" s="57" t="s">
        <v>83</v>
      </c>
      <c r="B24" s="58" t="s">
        <v>84</v>
      </c>
      <c r="C24" s="72" t="s">
        <v>122</v>
      </c>
      <c r="D24" s="26">
        <f>E24+F24</f>
        <v>801</v>
      </c>
      <c r="E24" s="26">
        <f>SUM(E25:E27)</f>
        <v>228</v>
      </c>
      <c r="F24" s="26">
        <f>SUM(H24:M24)</f>
        <v>573</v>
      </c>
      <c r="G24" s="26">
        <f>SUM(G25:G27)</f>
        <v>270</v>
      </c>
      <c r="H24" s="26">
        <f>SUM(H25:H27)</f>
        <v>129</v>
      </c>
      <c r="I24" s="26">
        <f t="shared" ref="I24:M24" si="5">SUM(I25:I27)</f>
        <v>147</v>
      </c>
      <c r="J24" s="26">
        <f t="shared" si="5"/>
        <v>140</v>
      </c>
      <c r="K24" s="26">
        <f t="shared" si="5"/>
        <v>157</v>
      </c>
      <c r="L24" s="26">
        <f t="shared" si="5"/>
        <v>0</v>
      </c>
      <c r="M24" s="26">
        <f t="shared" si="5"/>
        <v>0</v>
      </c>
      <c r="N24" s="60">
        <v>72</v>
      </c>
    </row>
    <row r="25" spans="1:14" ht="15.75" thickBot="1">
      <c r="A25" s="10" t="s">
        <v>69</v>
      </c>
      <c r="B25" s="11" t="s">
        <v>136</v>
      </c>
      <c r="C25" s="9" t="s">
        <v>123</v>
      </c>
      <c r="D25" s="41">
        <f t="shared" si="2"/>
        <v>401</v>
      </c>
      <c r="E25" s="9">
        <v>116</v>
      </c>
      <c r="F25" s="9">
        <f>SUM(H25:M25)</f>
        <v>285</v>
      </c>
      <c r="G25" s="9">
        <v>170</v>
      </c>
      <c r="H25" s="42">
        <v>95</v>
      </c>
      <c r="I25" s="42">
        <v>83</v>
      </c>
      <c r="J25" s="9">
        <v>52</v>
      </c>
      <c r="K25" s="9">
        <v>55</v>
      </c>
      <c r="L25" s="42"/>
      <c r="M25" s="42"/>
      <c r="N25">
        <v>72</v>
      </c>
    </row>
    <row r="26" spans="1:14" ht="15.75" thickBot="1">
      <c r="A26" s="10" t="s">
        <v>72</v>
      </c>
      <c r="B26" s="11" t="s">
        <v>70</v>
      </c>
      <c r="C26" s="9" t="s">
        <v>116</v>
      </c>
      <c r="D26" s="41">
        <f t="shared" si="2"/>
        <v>150</v>
      </c>
      <c r="E26" s="9">
        <v>42</v>
      </c>
      <c r="F26" s="9">
        <f t="shared" ref="F26:F31" si="6">SUM(H26:M26)</f>
        <v>108</v>
      </c>
      <c r="G26" s="9">
        <v>60</v>
      </c>
      <c r="H26" s="42"/>
      <c r="I26" s="42"/>
      <c r="J26" s="9">
        <v>58</v>
      </c>
      <c r="K26" s="9">
        <v>50</v>
      </c>
      <c r="L26" s="42"/>
      <c r="M26" s="46"/>
      <c r="N26">
        <v>72</v>
      </c>
    </row>
    <row r="27" spans="1:14" ht="15.75" thickBot="1">
      <c r="A27" s="10" t="s">
        <v>73</v>
      </c>
      <c r="B27" s="11" t="s">
        <v>57</v>
      </c>
      <c r="C27" s="9" t="s">
        <v>123</v>
      </c>
      <c r="D27" s="41">
        <f t="shared" si="2"/>
        <v>250</v>
      </c>
      <c r="E27" s="9">
        <v>70</v>
      </c>
      <c r="F27" s="9">
        <f t="shared" si="6"/>
        <v>180</v>
      </c>
      <c r="G27" s="9">
        <v>40</v>
      </c>
      <c r="H27" s="42">
        <v>34</v>
      </c>
      <c r="I27" s="42">
        <v>64</v>
      </c>
      <c r="J27" s="9">
        <v>30</v>
      </c>
      <c r="K27" s="9">
        <v>52</v>
      </c>
      <c r="L27" s="42"/>
      <c r="M27" s="42"/>
      <c r="N27">
        <v>72</v>
      </c>
    </row>
    <row r="28" spans="1:14" s="60" customFormat="1" ht="16.5" thickBot="1">
      <c r="A28" s="57" t="s">
        <v>85</v>
      </c>
      <c r="B28" s="58" t="s">
        <v>86</v>
      </c>
      <c r="C28" s="72" t="s">
        <v>124</v>
      </c>
      <c r="D28" s="26">
        <f t="shared" si="2"/>
        <v>263</v>
      </c>
      <c r="E28" s="26">
        <f>SUM(E29:E31)</f>
        <v>83</v>
      </c>
      <c r="F28" s="26">
        <f>F29+F30+F31</f>
        <v>180</v>
      </c>
      <c r="G28" s="26">
        <f>SUM(G29:G30)</f>
        <v>0</v>
      </c>
      <c r="H28" s="26">
        <f>SUM(H29:H30)</f>
        <v>0</v>
      </c>
      <c r="I28" s="26">
        <f t="shared" ref="I28:M28" si="7">SUM(I29:I30)</f>
        <v>0</v>
      </c>
      <c r="J28" s="26">
        <f t="shared" si="7"/>
        <v>0</v>
      </c>
      <c r="K28" s="26">
        <f>SUM(K29:K31)</f>
        <v>180</v>
      </c>
      <c r="L28" s="26">
        <f t="shared" si="7"/>
        <v>0</v>
      </c>
      <c r="M28" s="26">
        <f t="shared" si="7"/>
        <v>0</v>
      </c>
      <c r="N28" s="60">
        <v>34</v>
      </c>
    </row>
    <row r="29" spans="1:14" ht="15.75" thickBot="1">
      <c r="A29" s="10" t="s">
        <v>87</v>
      </c>
      <c r="B29" s="11" t="s">
        <v>89</v>
      </c>
      <c r="C29" s="9" t="s">
        <v>116</v>
      </c>
      <c r="D29" s="41">
        <f t="shared" si="2"/>
        <v>105</v>
      </c>
      <c r="E29" s="9">
        <v>33</v>
      </c>
      <c r="F29" s="9">
        <f t="shared" si="6"/>
        <v>72</v>
      </c>
      <c r="G29" s="9"/>
      <c r="H29" s="42"/>
      <c r="I29" s="42"/>
      <c r="J29" s="9"/>
      <c r="K29" s="9">
        <v>72</v>
      </c>
      <c r="L29" s="42"/>
      <c r="M29" s="42"/>
      <c r="N29">
        <v>72</v>
      </c>
    </row>
    <row r="30" spans="1:14" ht="15.75" thickBot="1">
      <c r="A30" s="10" t="s">
        <v>88</v>
      </c>
      <c r="B30" s="11" t="s">
        <v>90</v>
      </c>
      <c r="C30" s="9" t="s">
        <v>116</v>
      </c>
      <c r="D30" s="41">
        <f t="shared" si="2"/>
        <v>104</v>
      </c>
      <c r="E30" s="9">
        <v>32</v>
      </c>
      <c r="F30" s="9">
        <f t="shared" si="6"/>
        <v>72</v>
      </c>
      <c r="G30" s="9"/>
      <c r="H30" s="42"/>
      <c r="I30" s="42"/>
      <c r="J30" s="9"/>
      <c r="K30" s="9">
        <v>72</v>
      </c>
      <c r="L30" s="42"/>
      <c r="M30" s="46"/>
      <c r="N30">
        <v>72</v>
      </c>
    </row>
    <row r="31" spans="1:14" ht="15.75" thickBot="1">
      <c r="A31" s="10" t="s">
        <v>133</v>
      </c>
      <c r="B31" s="11" t="s">
        <v>134</v>
      </c>
      <c r="C31" s="9" t="s">
        <v>80</v>
      </c>
      <c r="D31" s="41">
        <f t="shared" si="2"/>
        <v>54</v>
      </c>
      <c r="E31" s="9">
        <v>18</v>
      </c>
      <c r="F31" s="9">
        <f t="shared" si="6"/>
        <v>36</v>
      </c>
      <c r="G31" s="9">
        <v>2</v>
      </c>
      <c r="H31" s="42"/>
      <c r="I31" s="42"/>
      <c r="J31" s="9"/>
      <c r="K31" s="9">
        <v>36</v>
      </c>
      <c r="L31" s="42"/>
      <c r="M31" s="46"/>
    </row>
    <row r="32" spans="1:14" s="53" customFormat="1" ht="26.25" customHeight="1" thickBot="1">
      <c r="A32" s="47" t="s">
        <v>91</v>
      </c>
      <c r="B32" s="48" t="s">
        <v>92</v>
      </c>
      <c r="C32" s="49" t="s">
        <v>112</v>
      </c>
      <c r="D32" s="50">
        <f>E32+F32</f>
        <v>2403</v>
      </c>
      <c r="E32" s="50">
        <f>E33+E40</f>
        <v>315</v>
      </c>
      <c r="F32" s="50">
        <f>SUM(H32:M32)</f>
        <v>2088</v>
      </c>
      <c r="G32" s="50">
        <f>G33+G40</f>
        <v>243</v>
      </c>
      <c r="H32" s="50">
        <f>H33+H40</f>
        <v>160</v>
      </c>
      <c r="I32" s="50">
        <f t="shared" ref="I32:M32" si="8">I33+I40</f>
        <v>148</v>
      </c>
      <c r="J32" s="50">
        <f t="shared" si="8"/>
        <v>232</v>
      </c>
      <c r="K32" s="50">
        <f t="shared" si="8"/>
        <v>288</v>
      </c>
      <c r="L32" s="50">
        <f t="shared" si="8"/>
        <v>612</v>
      </c>
      <c r="M32" s="50">
        <f t="shared" si="8"/>
        <v>648</v>
      </c>
      <c r="N32" s="53">
        <v>72</v>
      </c>
    </row>
    <row r="33" spans="1:15" s="60" customFormat="1" ht="29.25" customHeight="1" thickBot="1">
      <c r="A33" s="57" t="s">
        <v>12</v>
      </c>
      <c r="B33" s="58" t="s">
        <v>13</v>
      </c>
      <c r="C33" s="72" t="s">
        <v>125</v>
      </c>
      <c r="D33" s="26">
        <f>E33+F33</f>
        <v>324</v>
      </c>
      <c r="E33" s="26">
        <f>SUM(E34:E38)</f>
        <v>90</v>
      </c>
      <c r="F33" s="26">
        <f>SUM(H33:M33)</f>
        <v>234</v>
      </c>
      <c r="G33" s="26">
        <f>SUM(G34:G38)</f>
        <v>84</v>
      </c>
      <c r="H33" s="26">
        <f>SUM(H34:H39)</f>
        <v>160</v>
      </c>
      <c r="I33" s="26">
        <f t="shared" ref="I33:M33" si="9">SUM(I34:I39)</f>
        <v>46</v>
      </c>
      <c r="J33" s="26">
        <f t="shared" si="9"/>
        <v>0</v>
      </c>
      <c r="K33" s="26">
        <f t="shared" si="9"/>
        <v>0</v>
      </c>
      <c r="L33" s="26">
        <f t="shared" si="9"/>
        <v>28</v>
      </c>
      <c r="M33" s="26">
        <f t="shared" si="9"/>
        <v>0</v>
      </c>
      <c r="N33" s="61">
        <f t="shared" ref="N33" si="10">SUM(N34:N38)</f>
        <v>307</v>
      </c>
    </row>
    <row r="34" spans="1:15" ht="15.75" thickBot="1">
      <c r="A34" s="10" t="s">
        <v>76</v>
      </c>
      <c r="B34" s="30" t="s">
        <v>103</v>
      </c>
      <c r="C34" s="9" t="s">
        <v>126</v>
      </c>
      <c r="D34" s="42">
        <f t="shared" ref="D34:D39" si="11">E34+F34</f>
        <v>62</v>
      </c>
      <c r="E34" s="9">
        <v>17</v>
      </c>
      <c r="F34" s="9">
        <f>SUM(H34:M34)</f>
        <v>45</v>
      </c>
      <c r="G34" s="9">
        <v>19</v>
      </c>
      <c r="H34" s="42">
        <v>34</v>
      </c>
      <c r="I34" s="42">
        <v>11</v>
      </c>
      <c r="J34" s="42"/>
      <c r="K34" s="42"/>
      <c r="L34" s="42"/>
      <c r="M34" s="42"/>
      <c r="N34">
        <v>52</v>
      </c>
      <c r="O34" s="21"/>
    </row>
    <row r="35" spans="1:15" ht="15.75" thickBot="1">
      <c r="A35" s="10" t="s">
        <v>77</v>
      </c>
      <c r="B35" s="30" t="s">
        <v>104</v>
      </c>
      <c r="C35" s="9" t="s">
        <v>118</v>
      </c>
      <c r="D35" s="42">
        <f t="shared" si="11"/>
        <v>42</v>
      </c>
      <c r="E35" s="9">
        <v>14</v>
      </c>
      <c r="F35" s="9">
        <f t="shared" ref="F35:F39" si="12">SUM(H35:M35)</f>
        <v>28</v>
      </c>
      <c r="G35" s="9">
        <v>16</v>
      </c>
      <c r="H35" s="42">
        <v>17</v>
      </c>
      <c r="I35" s="42">
        <v>11</v>
      </c>
      <c r="J35" s="42"/>
      <c r="K35" s="42"/>
      <c r="L35" s="42"/>
      <c r="M35" s="42"/>
      <c r="N35">
        <v>52</v>
      </c>
      <c r="O35" s="21"/>
    </row>
    <row r="36" spans="1:15" ht="13.5" customHeight="1" thickBot="1">
      <c r="A36" s="10" t="s">
        <v>97</v>
      </c>
      <c r="B36" s="31" t="s">
        <v>96</v>
      </c>
      <c r="C36" s="9" t="s">
        <v>53</v>
      </c>
      <c r="D36" s="42">
        <f t="shared" si="11"/>
        <v>51</v>
      </c>
      <c r="E36" s="9">
        <v>17</v>
      </c>
      <c r="F36" s="9">
        <f t="shared" si="12"/>
        <v>34</v>
      </c>
      <c r="G36" s="9">
        <v>10</v>
      </c>
      <c r="H36" s="42">
        <v>34</v>
      </c>
      <c r="I36" s="42"/>
      <c r="J36" s="42"/>
      <c r="K36" s="42"/>
      <c r="L36" s="42"/>
      <c r="M36" s="42"/>
      <c r="N36">
        <v>86</v>
      </c>
    </row>
    <row r="37" spans="1:15" ht="15.75" thickBot="1">
      <c r="A37" s="10" t="s">
        <v>78</v>
      </c>
      <c r="B37" s="31" t="s">
        <v>95</v>
      </c>
      <c r="C37" s="9" t="s">
        <v>53</v>
      </c>
      <c r="D37" s="42">
        <f t="shared" si="11"/>
        <v>51</v>
      </c>
      <c r="E37" s="9">
        <v>17</v>
      </c>
      <c r="F37" s="9">
        <f t="shared" si="12"/>
        <v>34</v>
      </c>
      <c r="G37" s="9">
        <v>10</v>
      </c>
      <c r="H37" s="42">
        <v>34</v>
      </c>
      <c r="I37" s="42"/>
      <c r="J37" s="42"/>
      <c r="K37" s="42"/>
      <c r="L37" s="42"/>
      <c r="M37" s="42"/>
      <c r="N37">
        <v>52</v>
      </c>
    </row>
    <row r="38" spans="1:15" ht="25.5" customHeight="1" thickBot="1">
      <c r="A38" s="10" t="s">
        <v>79</v>
      </c>
      <c r="B38" s="31" t="s">
        <v>105</v>
      </c>
      <c r="C38" s="9" t="s">
        <v>118</v>
      </c>
      <c r="D38" s="42">
        <f t="shared" si="11"/>
        <v>90</v>
      </c>
      <c r="E38" s="9">
        <v>25</v>
      </c>
      <c r="F38" s="9">
        <f t="shared" si="12"/>
        <v>65</v>
      </c>
      <c r="G38" s="9">
        <v>29</v>
      </c>
      <c r="H38" s="42">
        <v>41</v>
      </c>
      <c r="I38" s="42">
        <v>24</v>
      </c>
      <c r="J38" s="42"/>
      <c r="K38" s="42"/>
      <c r="L38" s="42"/>
      <c r="M38" s="42"/>
      <c r="N38">
        <f>SUM(H38:M38)</f>
        <v>65</v>
      </c>
    </row>
    <row r="39" spans="1:15" ht="25.5" customHeight="1" thickBot="1">
      <c r="A39" s="10" t="s">
        <v>102</v>
      </c>
      <c r="B39" s="31" t="s">
        <v>48</v>
      </c>
      <c r="C39" s="9" t="s">
        <v>127</v>
      </c>
      <c r="D39" s="42">
        <f t="shared" si="11"/>
        <v>36</v>
      </c>
      <c r="E39" s="9">
        <v>8</v>
      </c>
      <c r="F39" s="9">
        <f t="shared" si="12"/>
        <v>28</v>
      </c>
      <c r="G39" s="6"/>
      <c r="H39" s="42"/>
      <c r="I39" s="42"/>
      <c r="J39" s="42"/>
      <c r="K39" s="42"/>
      <c r="L39" s="42">
        <v>28</v>
      </c>
      <c r="M39" s="42"/>
      <c r="N39">
        <f>SUM(H39:M39)</f>
        <v>28</v>
      </c>
    </row>
    <row r="40" spans="1:15" s="62" customFormat="1" ht="16.5" customHeight="1" thickBot="1">
      <c r="A40" s="57" t="s">
        <v>14</v>
      </c>
      <c r="B40" s="58" t="s">
        <v>15</v>
      </c>
      <c r="C40" s="74" t="s">
        <v>128</v>
      </c>
      <c r="D40" s="26">
        <f>E40+F40</f>
        <v>2079</v>
      </c>
      <c r="E40" s="26">
        <f>E41+E56</f>
        <v>225</v>
      </c>
      <c r="F40" s="26">
        <f>SUM(H40:M40)</f>
        <v>1854</v>
      </c>
      <c r="G40" s="26">
        <f>G41+G56</f>
        <v>159</v>
      </c>
      <c r="H40" s="26">
        <f>H41+H56</f>
        <v>0</v>
      </c>
      <c r="I40" s="26">
        <f t="shared" ref="I40:M40" si="13">I41+I56</f>
        <v>102</v>
      </c>
      <c r="J40" s="26">
        <f t="shared" si="13"/>
        <v>232</v>
      </c>
      <c r="K40" s="26">
        <f t="shared" si="13"/>
        <v>288</v>
      </c>
      <c r="L40" s="26">
        <f t="shared" si="13"/>
        <v>584</v>
      </c>
      <c r="M40" s="26">
        <f t="shared" si="13"/>
        <v>648</v>
      </c>
      <c r="N40" s="62">
        <f>SUM(H40:M40)</f>
        <v>1854</v>
      </c>
    </row>
    <row r="41" spans="1:15" s="18" customFormat="1" ht="17.25" customHeight="1" thickBot="1">
      <c r="A41" s="63" t="s">
        <v>16</v>
      </c>
      <c r="B41" s="64" t="s">
        <v>17</v>
      </c>
      <c r="C41" s="75" t="s">
        <v>129</v>
      </c>
      <c r="D41" s="19">
        <f>E41+F41</f>
        <v>1977</v>
      </c>
      <c r="E41" s="19">
        <f>E42+E47+E51</f>
        <v>157</v>
      </c>
      <c r="F41" s="19">
        <f>SUM(H41:M41)</f>
        <v>1820</v>
      </c>
      <c r="G41" s="19">
        <f>G42+G47+G51</f>
        <v>125</v>
      </c>
      <c r="H41" s="19">
        <f>H42+H47+H51</f>
        <v>0</v>
      </c>
      <c r="I41" s="19">
        <f t="shared" ref="I41:M41" si="14">I42+I47+I51</f>
        <v>102</v>
      </c>
      <c r="J41" s="19">
        <f t="shared" si="14"/>
        <v>232</v>
      </c>
      <c r="K41" s="19">
        <f t="shared" si="14"/>
        <v>276</v>
      </c>
      <c r="L41" s="19">
        <f t="shared" si="14"/>
        <v>562</v>
      </c>
      <c r="M41" s="19">
        <f t="shared" si="14"/>
        <v>648</v>
      </c>
      <c r="N41" s="65">
        <f>SUM(N42:N50)</f>
        <v>3670</v>
      </c>
    </row>
    <row r="42" spans="1:15" s="70" customFormat="1" ht="52.5" thickBot="1">
      <c r="A42" s="66" t="s">
        <v>18</v>
      </c>
      <c r="B42" s="67" t="s">
        <v>106</v>
      </c>
      <c r="C42" s="68" t="s">
        <v>81</v>
      </c>
      <c r="D42" s="69">
        <f>F42+E42</f>
        <v>525</v>
      </c>
      <c r="E42" s="69">
        <f>E43</f>
        <v>33</v>
      </c>
      <c r="F42" s="69">
        <f>SUM(H42:M42)</f>
        <v>492</v>
      </c>
      <c r="G42" s="69">
        <f>G43</f>
        <v>33</v>
      </c>
      <c r="H42" s="69">
        <f>SUM(H43:H46)</f>
        <v>0</v>
      </c>
      <c r="I42" s="69">
        <f t="shared" ref="I42" si="15">SUM(I43:I46)</f>
        <v>102</v>
      </c>
      <c r="J42" s="69">
        <f t="shared" ref="J42" si="16">SUM(J43:J46)</f>
        <v>104</v>
      </c>
      <c r="K42" s="69">
        <f t="shared" ref="K42" si="17">SUM(K43:K46)</f>
        <v>70</v>
      </c>
      <c r="L42" s="69">
        <f t="shared" ref="L42" si="18">SUM(L43:L46)</f>
        <v>72</v>
      </c>
      <c r="M42" s="69">
        <f t="shared" ref="M42" si="19">SUM(M43:M46)</f>
        <v>144</v>
      </c>
      <c r="N42" s="70">
        <v>0</v>
      </c>
    </row>
    <row r="43" spans="1:15" ht="52.5" thickBot="1">
      <c r="A43" s="10" t="s">
        <v>19</v>
      </c>
      <c r="B43" s="11" t="s">
        <v>107</v>
      </c>
      <c r="C43" s="15" t="s">
        <v>116</v>
      </c>
      <c r="D43" s="9">
        <f t="shared" ref="D43" si="20">F43+E43</f>
        <v>129</v>
      </c>
      <c r="E43" s="9">
        <v>33</v>
      </c>
      <c r="F43" s="9">
        <f t="shared" ref="F43:F51" si="21">SUM(H43:M43)</f>
        <v>96</v>
      </c>
      <c r="G43" s="9">
        <v>33</v>
      </c>
      <c r="H43" s="43"/>
      <c r="I43" s="42">
        <v>30</v>
      </c>
      <c r="J43" s="9">
        <v>32</v>
      </c>
      <c r="K43" s="20">
        <v>34</v>
      </c>
      <c r="L43" s="42"/>
      <c r="M43" s="42"/>
      <c r="N43" s="29">
        <v>430</v>
      </c>
    </row>
    <row r="44" spans="1:15" ht="0.75" customHeight="1" thickBot="1">
      <c r="A44" s="10"/>
      <c r="B44" s="11"/>
      <c r="C44" s="9"/>
      <c r="D44" s="9"/>
      <c r="E44" s="9"/>
      <c r="F44" s="9">
        <f t="shared" si="21"/>
        <v>0</v>
      </c>
      <c r="G44" s="20"/>
      <c r="H44" s="43"/>
      <c r="I44" s="42"/>
      <c r="J44" s="9"/>
      <c r="K44" s="9"/>
      <c r="L44" s="42"/>
      <c r="M44" s="42"/>
      <c r="N44">
        <f>SUM(H44:M44)</f>
        <v>0</v>
      </c>
    </row>
    <row r="45" spans="1:15" ht="15.75" thickBot="1">
      <c r="A45" s="10" t="s">
        <v>20</v>
      </c>
      <c r="B45" s="11"/>
      <c r="C45" s="9" t="s">
        <v>80</v>
      </c>
      <c r="D45" s="9"/>
      <c r="E45" s="9"/>
      <c r="F45" s="9">
        <f t="shared" si="21"/>
        <v>216</v>
      </c>
      <c r="G45" s="20"/>
      <c r="H45" s="43"/>
      <c r="I45" s="42">
        <v>72</v>
      </c>
      <c r="J45" s="9">
        <v>72</v>
      </c>
      <c r="K45" s="9">
        <v>36</v>
      </c>
      <c r="L45" s="42">
        <v>36</v>
      </c>
      <c r="M45" s="42"/>
      <c r="N45">
        <v>180</v>
      </c>
    </row>
    <row r="46" spans="1:15" ht="15.75" thickBot="1">
      <c r="A46" s="10" t="s">
        <v>21</v>
      </c>
      <c r="B46" s="11"/>
      <c r="C46" s="9" t="s">
        <v>53</v>
      </c>
      <c r="D46" s="9"/>
      <c r="E46" s="9"/>
      <c r="F46" s="9">
        <f t="shared" si="21"/>
        <v>180</v>
      </c>
      <c r="G46" s="9"/>
      <c r="H46" s="43"/>
      <c r="I46" s="42"/>
      <c r="J46" s="9"/>
      <c r="K46" s="9"/>
      <c r="L46" s="42">
        <v>36</v>
      </c>
      <c r="M46" s="42">
        <v>144</v>
      </c>
      <c r="N46" s="28">
        <v>1080</v>
      </c>
    </row>
    <row r="47" spans="1:15" s="70" customFormat="1" ht="64.5" customHeight="1" thickBot="1">
      <c r="A47" s="66" t="s">
        <v>49</v>
      </c>
      <c r="B47" s="67" t="s">
        <v>108</v>
      </c>
      <c r="C47" s="68" t="s">
        <v>81</v>
      </c>
      <c r="D47" s="69">
        <f t="shared" ref="D47" si="22">F47+E47</f>
        <v>699</v>
      </c>
      <c r="E47" s="69">
        <f>E48</f>
        <v>65</v>
      </c>
      <c r="F47" s="69">
        <f t="shared" si="21"/>
        <v>634</v>
      </c>
      <c r="G47" s="69">
        <f>G48</f>
        <v>36</v>
      </c>
      <c r="H47" s="71">
        <f>SUM(H48:H51)</f>
        <v>0</v>
      </c>
      <c r="I47" s="71">
        <f>SUM(I48:I50)</f>
        <v>0</v>
      </c>
      <c r="J47" s="71">
        <f t="shared" ref="J47:M47" si="23">SUM(J48:J50)</f>
        <v>128</v>
      </c>
      <c r="K47" s="71">
        <f t="shared" si="23"/>
        <v>110</v>
      </c>
      <c r="L47" s="71">
        <f t="shared" si="23"/>
        <v>180</v>
      </c>
      <c r="M47" s="71">
        <f t="shared" si="23"/>
        <v>216</v>
      </c>
      <c r="N47" s="70">
        <f>SUM(H47:M47)</f>
        <v>634</v>
      </c>
    </row>
    <row r="48" spans="1:15" ht="63.75" customHeight="1" thickBot="1">
      <c r="A48" s="10" t="s">
        <v>50</v>
      </c>
      <c r="B48" s="11" t="s">
        <v>109</v>
      </c>
      <c r="C48" s="9" t="s">
        <v>130</v>
      </c>
      <c r="D48" s="9"/>
      <c r="E48" s="9">
        <v>65</v>
      </c>
      <c r="F48" s="9">
        <f t="shared" si="21"/>
        <v>130</v>
      </c>
      <c r="G48" s="9">
        <v>36</v>
      </c>
      <c r="H48" s="43"/>
      <c r="I48" s="42"/>
      <c r="J48" s="9">
        <v>20</v>
      </c>
      <c r="K48" s="20">
        <v>38</v>
      </c>
      <c r="L48" s="42">
        <v>72</v>
      </c>
      <c r="M48" s="42"/>
      <c r="N48" s="29">
        <v>338</v>
      </c>
    </row>
    <row r="49" spans="1:16" ht="15.75" thickBot="1">
      <c r="A49" s="10" t="s">
        <v>22</v>
      </c>
      <c r="B49" s="11"/>
      <c r="C49" s="9" t="s">
        <v>80</v>
      </c>
      <c r="D49" s="9"/>
      <c r="E49" s="9"/>
      <c r="F49" s="9">
        <f t="shared" si="21"/>
        <v>252</v>
      </c>
      <c r="G49" s="27"/>
      <c r="H49" s="43"/>
      <c r="I49" s="42"/>
      <c r="J49" s="9">
        <v>108</v>
      </c>
      <c r="K49" s="9">
        <v>72</v>
      </c>
      <c r="L49" s="42">
        <v>72</v>
      </c>
      <c r="M49" s="42"/>
      <c r="N49">
        <v>180</v>
      </c>
    </row>
    <row r="50" spans="1:16" ht="15.75" thickBot="1">
      <c r="A50" s="10" t="s">
        <v>23</v>
      </c>
      <c r="B50" s="11"/>
      <c r="C50" s="9" t="s">
        <v>53</v>
      </c>
      <c r="D50" s="9"/>
      <c r="E50" s="9"/>
      <c r="F50" s="9">
        <f t="shared" si="21"/>
        <v>252</v>
      </c>
      <c r="G50" s="9"/>
      <c r="H50" s="43"/>
      <c r="I50" s="42"/>
      <c r="J50" s="9"/>
      <c r="K50" s="9"/>
      <c r="L50" s="42">
        <v>36</v>
      </c>
      <c r="M50" s="42">
        <v>216</v>
      </c>
      <c r="N50">
        <v>828</v>
      </c>
    </row>
    <row r="51" spans="1:16" s="70" customFormat="1" ht="52.5" thickBot="1">
      <c r="A51" s="66" t="s">
        <v>98</v>
      </c>
      <c r="B51" s="67" t="s">
        <v>110</v>
      </c>
      <c r="C51" s="68" t="s">
        <v>81</v>
      </c>
      <c r="D51" s="69">
        <f>F51+E51</f>
        <v>753</v>
      </c>
      <c r="E51" s="69">
        <f>E52</f>
        <v>59</v>
      </c>
      <c r="F51" s="69">
        <f t="shared" si="21"/>
        <v>694</v>
      </c>
      <c r="G51" s="69">
        <f>G52</f>
        <v>56</v>
      </c>
      <c r="H51" s="71">
        <f>SUM(H52:H55)</f>
        <v>0</v>
      </c>
      <c r="I51" s="71">
        <f t="shared" ref="I51:M51" si="24">SUM(I52:I55)</f>
        <v>0</v>
      </c>
      <c r="J51" s="71">
        <f t="shared" si="24"/>
        <v>0</v>
      </c>
      <c r="K51" s="71">
        <f t="shared" si="24"/>
        <v>96</v>
      </c>
      <c r="L51" s="71">
        <f t="shared" si="24"/>
        <v>310</v>
      </c>
      <c r="M51" s="71">
        <f t="shared" si="24"/>
        <v>288</v>
      </c>
      <c r="N51" s="70">
        <v>0</v>
      </c>
    </row>
    <row r="52" spans="1:16" ht="39.75" thickBot="1">
      <c r="A52" s="10" t="s">
        <v>99</v>
      </c>
      <c r="B52" s="11" t="s">
        <v>111</v>
      </c>
      <c r="C52" s="15" t="s">
        <v>131</v>
      </c>
      <c r="D52" s="9">
        <f t="shared" ref="D52" si="25">F52+E52</f>
        <v>177</v>
      </c>
      <c r="E52" s="9">
        <v>59</v>
      </c>
      <c r="F52" s="9">
        <f t="shared" ref="F52:F55" si="26">SUM(H52:M52)</f>
        <v>118</v>
      </c>
      <c r="G52" s="9">
        <v>56</v>
      </c>
      <c r="H52" s="43"/>
      <c r="I52" s="42"/>
      <c r="J52" s="9"/>
      <c r="K52" s="20">
        <v>24</v>
      </c>
      <c r="L52" s="42">
        <v>94</v>
      </c>
      <c r="M52" s="42"/>
      <c r="N52" s="29">
        <v>430</v>
      </c>
    </row>
    <row r="53" spans="1:16" ht="0.75" customHeight="1" thickBot="1">
      <c r="A53" s="10"/>
      <c r="B53" s="11"/>
      <c r="C53" s="9"/>
      <c r="D53" s="9"/>
      <c r="E53" s="9"/>
      <c r="F53" s="9">
        <f t="shared" si="26"/>
        <v>0</v>
      </c>
      <c r="G53" s="20"/>
      <c r="H53" s="43"/>
      <c r="I53" s="42"/>
      <c r="J53" s="9"/>
      <c r="K53" s="9"/>
      <c r="L53" s="42"/>
      <c r="M53" s="42"/>
      <c r="N53">
        <f>SUM(H53:M53)</f>
        <v>0</v>
      </c>
    </row>
    <row r="54" spans="1:16" ht="15.75" thickBot="1">
      <c r="A54" s="10" t="s">
        <v>100</v>
      </c>
      <c r="B54" s="11"/>
      <c r="C54" s="9" t="s">
        <v>80</v>
      </c>
      <c r="D54" s="9"/>
      <c r="E54" s="9"/>
      <c r="F54" s="9">
        <f t="shared" si="26"/>
        <v>108</v>
      </c>
      <c r="G54" s="20"/>
      <c r="H54" s="43"/>
      <c r="I54" s="42"/>
      <c r="J54" s="9"/>
      <c r="K54" s="9">
        <v>72</v>
      </c>
      <c r="L54" s="42">
        <v>36</v>
      </c>
      <c r="M54" s="42"/>
      <c r="N54">
        <v>180</v>
      </c>
    </row>
    <row r="55" spans="1:16" ht="15.75" thickBot="1">
      <c r="A55" s="10" t="s">
        <v>101</v>
      </c>
      <c r="B55" s="11"/>
      <c r="C55" s="9" t="s">
        <v>53</v>
      </c>
      <c r="D55" s="9"/>
      <c r="E55" s="9"/>
      <c r="F55" s="9">
        <f t="shared" si="26"/>
        <v>468</v>
      </c>
      <c r="G55" s="9"/>
      <c r="H55" s="43"/>
      <c r="I55" s="42"/>
      <c r="J55" s="9"/>
      <c r="K55" s="9"/>
      <c r="L55" s="42">
        <v>180</v>
      </c>
      <c r="M55" s="42">
        <v>288</v>
      </c>
      <c r="N55" s="28">
        <v>1080</v>
      </c>
    </row>
    <row r="56" spans="1:16" s="52" customFormat="1" ht="15.75" thickBot="1">
      <c r="A56" s="47" t="s">
        <v>24</v>
      </c>
      <c r="B56" s="48" t="s">
        <v>25</v>
      </c>
      <c r="C56" s="54" t="s">
        <v>53</v>
      </c>
      <c r="D56" s="55"/>
      <c r="E56" s="50">
        <v>68</v>
      </c>
      <c r="F56" s="50">
        <f t="shared" ref="F56" si="27">SUM(H56:M56)</f>
        <v>34</v>
      </c>
      <c r="G56" s="50">
        <v>34</v>
      </c>
      <c r="H56" s="56"/>
      <c r="I56" s="56"/>
      <c r="J56" s="56"/>
      <c r="K56" s="56">
        <v>12</v>
      </c>
      <c r="L56" s="56">
        <v>22</v>
      </c>
      <c r="M56" s="56"/>
      <c r="N56" s="52">
        <f t="shared" ref="N56:N64" si="28">SUM(H56:M56)</f>
        <v>34</v>
      </c>
    </row>
    <row r="57" spans="1:16" s="32" customFormat="1" ht="19.5" thickBot="1">
      <c r="A57" s="101" t="s">
        <v>26</v>
      </c>
      <c r="B57" s="102"/>
      <c r="C57" s="76" t="s">
        <v>132</v>
      </c>
      <c r="D57" s="41">
        <f>D12+D33+D40+D56</f>
        <v>5339</v>
      </c>
      <c r="E57" s="41">
        <f>E12+E33+E40+E56</f>
        <v>1267</v>
      </c>
      <c r="F57" s="41">
        <f>F12+F32</f>
        <v>4140</v>
      </c>
      <c r="G57" s="41">
        <f>G12+G32</f>
        <v>1152</v>
      </c>
      <c r="H57" s="42">
        <f>H12+H32</f>
        <v>612</v>
      </c>
      <c r="I57" s="42">
        <f t="shared" ref="I57:M57" si="29">I12+I32</f>
        <v>864</v>
      </c>
      <c r="J57" s="42">
        <f t="shared" si="29"/>
        <v>612</v>
      </c>
      <c r="K57" s="42">
        <f t="shared" si="29"/>
        <v>792</v>
      </c>
      <c r="L57" s="42">
        <f t="shared" si="29"/>
        <v>612</v>
      </c>
      <c r="M57" s="42">
        <f t="shared" si="29"/>
        <v>648</v>
      </c>
      <c r="N57" s="32">
        <f t="shared" si="28"/>
        <v>4140</v>
      </c>
    </row>
    <row r="58" spans="1:16" ht="27" customHeight="1" thickBot="1">
      <c r="A58" s="7" t="s">
        <v>27</v>
      </c>
      <c r="B58" s="8" t="s">
        <v>28</v>
      </c>
      <c r="C58" s="9"/>
      <c r="D58" s="6"/>
      <c r="E58" s="9"/>
      <c r="F58" s="9"/>
      <c r="G58" s="9"/>
      <c r="H58" s="42"/>
      <c r="I58" s="42"/>
      <c r="J58" s="9"/>
      <c r="K58" s="9"/>
      <c r="L58" s="42"/>
      <c r="M58" s="42"/>
      <c r="N58">
        <f t="shared" si="28"/>
        <v>0</v>
      </c>
    </row>
    <row r="59" spans="1:16" ht="23.25" customHeight="1" thickBot="1">
      <c r="A59" s="83" t="s">
        <v>135</v>
      </c>
      <c r="B59" s="84"/>
      <c r="C59" s="84"/>
      <c r="D59" s="84"/>
      <c r="E59" s="85"/>
      <c r="F59" s="80" t="s">
        <v>26</v>
      </c>
      <c r="G59" s="77" t="s">
        <v>31</v>
      </c>
      <c r="H59" s="41">
        <f>H12+H33+H43+H48+H52+H56</f>
        <v>612</v>
      </c>
      <c r="I59" s="41">
        <f t="shared" ref="I59:M59" si="30">I12+I33+I43+I48+I52+I56</f>
        <v>792</v>
      </c>
      <c r="J59" s="41">
        <f t="shared" si="30"/>
        <v>432</v>
      </c>
      <c r="K59" s="41">
        <f t="shared" si="30"/>
        <v>612</v>
      </c>
      <c r="L59" s="41">
        <f t="shared" si="30"/>
        <v>216</v>
      </c>
      <c r="M59" s="41">
        <f t="shared" si="30"/>
        <v>0</v>
      </c>
      <c r="N59">
        <f t="shared" si="28"/>
        <v>2664</v>
      </c>
    </row>
    <row r="60" spans="1:16" ht="22.5" customHeight="1" thickBot="1">
      <c r="A60" s="86"/>
      <c r="B60" s="87"/>
      <c r="C60" s="87"/>
      <c r="D60" s="87"/>
      <c r="E60" s="88"/>
      <c r="F60" s="81"/>
      <c r="G60" s="77" t="s">
        <v>32</v>
      </c>
      <c r="H60" s="41">
        <f t="shared" ref="H60" si="31">H45+H49</f>
        <v>0</v>
      </c>
      <c r="I60" s="41">
        <f>I45+I49+I54</f>
        <v>72</v>
      </c>
      <c r="J60" s="41">
        <f t="shared" ref="J60:M60" si="32">J45+J49+J54</f>
        <v>180</v>
      </c>
      <c r="K60" s="41">
        <f t="shared" si="32"/>
        <v>180</v>
      </c>
      <c r="L60" s="41">
        <f t="shared" si="32"/>
        <v>144</v>
      </c>
      <c r="M60" s="41">
        <f t="shared" si="32"/>
        <v>0</v>
      </c>
      <c r="N60">
        <f t="shared" si="28"/>
        <v>576</v>
      </c>
      <c r="O60">
        <f>N60/36</f>
        <v>16</v>
      </c>
      <c r="P60" s="24">
        <v>1548</v>
      </c>
    </row>
    <row r="61" spans="1:16" ht="21.75" customHeight="1" thickBot="1">
      <c r="A61" s="89" t="s">
        <v>29</v>
      </c>
      <c r="B61" s="90"/>
      <c r="C61" s="90"/>
      <c r="D61" s="90"/>
      <c r="E61" s="91"/>
      <c r="F61" s="81"/>
      <c r="G61" s="77" t="s">
        <v>33</v>
      </c>
      <c r="H61" s="41">
        <f>H46+H50+H55</f>
        <v>0</v>
      </c>
      <c r="I61" s="41">
        <f t="shared" ref="I61:M61" si="33">I46+I50+I55</f>
        <v>0</v>
      </c>
      <c r="J61" s="41">
        <f t="shared" si="33"/>
        <v>0</v>
      </c>
      <c r="K61" s="41">
        <f t="shared" si="33"/>
        <v>0</v>
      </c>
      <c r="L61" s="41">
        <f t="shared" si="33"/>
        <v>252</v>
      </c>
      <c r="M61" s="41">
        <f t="shared" si="33"/>
        <v>648</v>
      </c>
      <c r="N61">
        <f t="shared" si="28"/>
        <v>900</v>
      </c>
      <c r="P61">
        <f>N60+N61</f>
        <v>1476</v>
      </c>
    </row>
    <row r="62" spans="1:16" ht="16.5" thickBot="1">
      <c r="A62" s="92" t="s">
        <v>30</v>
      </c>
      <c r="B62" s="93"/>
      <c r="C62" s="93"/>
      <c r="D62" s="93"/>
      <c r="E62" s="94"/>
      <c r="F62" s="81"/>
      <c r="G62" s="77" t="s">
        <v>34</v>
      </c>
      <c r="H62" s="44">
        <v>0</v>
      </c>
      <c r="I62" s="44">
        <v>0</v>
      </c>
      <c r="J62" s="12">
        <v>0</v>
      </c>
      <c r="K62" s="12">
        <v>3</v>
      </c>
      <c r="L62" s="44">
        <v>0</v>
      </c>
      <c r="M62" s="44">
        <v>3</v>
      </c>
      <c r="N62">
        <f t="shared" si="28"/>
        <v>6</v>
      </c>
    </row>
    <row r="63" spans="1:16" ht="24" customHeight="1" thickBot="1">
      <c r="A63" s="95"/>
      <c r="B63" s="96"/>
      <c r="C63" s="96"/>
      <c r="D63" s="96"/>
      <c r="E63" s="97"/>
      <c r="F63" s="81"/>
      <c r="G63" s="77" t="s">
        <v>35</v>
      </c>
      <c r="H63" s="44">
        <v>2</v>
      </c>
      <c r="I63" s="44">
        <v>6</v>
      </c>
      <c r="J63" s="12">
        <v>2</v>
      </c>
      <c r="K63" s="12">
        <v>8</v>
      </c>
      <c r="L63" s="44">
        <v>3</v>
      </c>
      <c r="M63" s="44">
        <v>3</v>
      </c>
      <c r="N63">
        <f t="shared" si="28"/>
        <v>24</v>
      </c>
    </row>
    <row r="64" spans="1:16" ht="16.5" thickBot="1">
      <c r="A64" s="98"/>
      <c r="B64" s="99"/>
      <c r="C64" s="99"/>
      <c r="D64" s="99"/>
      <c r="E64" s="100"/>
      <c r="F64" s="82"/>
      <c r="G64" s="77" t="s">
        <v>36</v>
      </c>
      <c r="H64" s="44">
        <v>0</v>
      </c>
      <c r="I64" s="44">
        <v>1</v>
      </c>
      <c r="J64" s="12">
        <v>0</v>
      </c>
      <c r="K64" s="12">
        <v>0</v>
      </c>
      <c r="L64" s="44">
        <v>1</v>
      </c>
      <c r="M64" s="44">
        <v>0</v>
      </c>
      <c r="N64">
        <f t="shared" si="28"/>
        <v>2</v>
      </c>
    </row>
    <row r="65" spans="1:13">
      <c r="H65" s="32">
        <f>H59+H60+H61</f>
        <v>612</v>
      </c>
      <c r="I65" s="32">
        <f t="shared" ref="I65:M65" si="34">I59+I60+I61</f>
        <v>864</v>
      </c>
      <c r="J65">
        <f t="shared" si="34"/>
        <v>612</v>
      </c>
      <c r="K65">
        <f t="shared" si="34"/>
        <v>792</v>
      </c>
      <c r="L65" s="25">
        <f t="shared" si="34"/>
        <v>612</v>
      </c>
      <c r="M65" s="25">
        <f t="shared" si="34"/>
        <v>648</v>
      </c>
    </row>
    <row r="68" spans="1:13">
      <c r="A68" s="13"/>
    </row>
    <row r="69" spans="1:13">
      <c r="A69" s="13"/>
    </row>
    <row r="70" spans="1:13">
      <c r="A70" s="13"/>
    </row>
    <row r="71" spans="1:13">
      <c r="A71" s="13"/>
    </row>
    <row r="72" spans="1:13">
      <c r="A72" s="13"/>
    </row>
  </sheetData>
  <mergeCells count="21">
    <mergeCell ref="H6:I6"/>
    <mergeCell ref="J6:K6"/>
    <mergeCell ref="L6:M6"/>
    <mergeCell ref="F7:F10"/>
    <mergeCell ref="G7:G10"/>
    <mergeCell ref="H2:M2"/>
    <mergeCell ref="F59:F64"/>
    <mergeCell ref="A59:E59"/>
    <mergeCell ref="A60:E60"/>
    <mergeCell ref="A61:E61"/>
    <mergeCell ref="A62:E62"/>
    <mergeCell ref="A63:E63"/>
    <mergeCell ref="A64:E64"/>
    <mergeCell ref="A57:B57"/>
    <mergeCell ref="A2:A10"/>
    <mergeCell ref="C2:C10"/>
    <mergeCell ref="D2:G5"/>
    <mergeCell ref="D6:D10"/>
    <mergeCell ref="E6:E10"/>
    <mergeCell ref="F6:G6"/>
    <mergeCell ref="B7:B10"/>
  </mergeCells>
  <pageMargins left="0.70866141732283472" right="0.70866141732283472" top="0.55118110236220474" bottom="0.15748031496062992" header="0.31496062992125984" footer="0.11811023622047245"/>
  <pageSetup paperSize="9" orientation="landscape" r:id="rId1"/>
  <rowBreaks count="2" manualBreakCount="2">
    <brk id="27" max="12" man="1"/>
    <brk id="49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 Игорь Сергеевич</dc:creator>
  <cp:lastModifiedBy>АЛЛА</cp:lastModifiedBy>
  <cp:lastPrinted>2019-10-27T05:53:23Z</cp:lastPrinted>
  <dcterms:created xsi:type="dcterms:W3CDTF">2011-05-21T10:25:10Z</dcterms:created>
  <dcterms:modified xsi:type="dcterms:W3CDTF">2019-10-27T05:53:32Z</dcterms:modified>
</cp:coreProperties>
</file>